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35" windowWidth="16260" windowHeight="6795" activeTab="0"/>
  </bookViews>
  <sheets>
    <sheet name="Podle pořadí" sheetId="1" r:id="rId1"/>
    <sheet name="Podle ELO" sheetId="2" r:id="rId2"/>
    <sheet name="Losování" sheetId="3" r:id="rId3"/>
    <sheet name="Tabulka" sheetId="4" r:id="rId4"/>
    <sheet name="ELO" sheetId="5" r:id="rId5"/>
    <sheet name="Ceny" sheetId="6" r:id="rId6"/>
    <sheet name="History" sheetId="7" r:id="rId7"/>
  </sheets>
  <definedNames/>
  <calcPr fullCalcOnLoad="1"/>
</workbook>
</file>

<file path=xl/sharedStrings.xml><?xml version="1.0" encoding="utf-8"?>
<sst xmlns="http://schemas.openxmlformats.org/spreadsheetml/2006/main" count="781" uniqueCount="259">
  <si>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</si>
  <si>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</si>
  <si>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</si>
  <si>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</si>
  <si>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</si>
  <si>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</si>
  <si>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</si>
  <si>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</si>
  <si>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</si>
  <si>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</si>
  <si>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</si>
  <si>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</si>
  <si>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</si>
  <si>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</si>
  <si>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</si>
  <si>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</si>
  <si>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</si>
  <si>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</si>
  <si>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</si>
  <si>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</si>
  <si>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</si>
  <si>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</si>
  <si>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</si>
  <si>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</si>
  <si>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</si>
  <si>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</si>
  <si>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</si>
  <si>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</si>
  <si>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</si>
  <si>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</si>
  <si>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</si>
  <si>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</si>
  <si>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</si>
  <si>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</si>
  <si>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</si>
  <si>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</si>
  <si>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</si>
  <si>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</si>
  <si>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</si>
  <si>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</si>
  <si>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</si>
  <si>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</si>
  <si>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</si>
  <si>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</si>
  <si>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</si>
  <si>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</si>
  <si>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</si>
  <si>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</si>
  <si>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</si>
  <si>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</si>
  <si>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</si>
  <si>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</si>
  <si>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</si>
  <si>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</si>
  <si>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</si>
  <si>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</si>
  <si>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</si>
  <si>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</si>
  <si>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</si>
  <si>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</si>
  <si>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</si>
  <si>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</si>
  <si>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</si>
  <si>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</si>
  <si>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</si>
  <si>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</si>
  <si>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</si>
  <si>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</si>
  <si>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</si>
  <si>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</si>
  <si>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Rozdělení cenového fondu</t>
  </si>
  <si>
    <t>Ceny za absolutní pořadí</t>
  </si>
  <si>
    <t>Cenový fond</t>
  </si>
  <si>
    <t>Ceny celkem</t>
  </si>
  <si>
    <t>Pro hráče bez bodové bonifikace</t>
  </si>
  <si>
    <t>Poznámka: hráč může dostat jen jednu cenu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</si>
  <si>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</si>
  <si>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</si>
  <si>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</si>
  <si>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</si>
  <si>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</si>
  <si>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</si>
  <si>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</si>
  <si>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</si>
  <si>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</si>
  <si>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</si>
  <si>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</si>
  <si>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</si>
  <si>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Patrik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</si>
  <si>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</si>
  <si>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</si>
  <si>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</si>
  <si>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</si>
  <si>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</si>
  <si>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</si>
  <si>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</si>
  <si>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</si>
  <si>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</si>
  <si>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</si>
  <si>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</si>
  <si>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</si>
  <si>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</si>
  <si>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30.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</si>
  <si>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</si>
  <si>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</si>
  <si>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</si>
  <si>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</si>
  <si>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</si>
  <si>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</si>
  <si>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</si>
  <si>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</si>
  <si>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</t>
  </si>
  <si>
    <t>Křížová tabulka odehraných partií</t>
  </si>
  <si>
    <t>Body s ELO</t>
  </si>
  <si>
    <t>hráči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</si>
  <si>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</si>
  <si>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</si>
  <si>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</si>
  <si>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</si>
  <si>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</si>
  <si>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</si>
  <si>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</si>
  <si>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</si>
  <si>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</si>
  <si>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</si>
  <si>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</si>
  <si>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</si>
  <si>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Poplatky na zápočet FRL + ČS LOK</t>
  </si>
  <si>
    <t>FIDE</t>
  </si>
  <si>
    <t>FRL</t>
  </si>
  <si>
    <t>LOK</t>
  </si>
  <si>
    <t>Štěpán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</si>
  <si>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</si>
  <si>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</si>
  <si>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</si>
  <si>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</si>
  <si>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</si>
  <si>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</si>
  <si>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</si>
  <si>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</si>
  <si>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</si>
  <si>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</si>
  <si>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</si>
  <si>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</si>
  <si>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</si>
  <si>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</si>
  <si>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Vybráno startovné od hráčů</t>
  </si>
  <si>
    <t>barevná zóna partií odehraných proti hráčům bez os.koeficientu - výsledky partií nejdou k zápočtu na FRL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</si>
  <si>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</si>
  <si>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</si>
  <si>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Ficko Marián</t>
  </si>
  <si>
    <t>41.</t>
  </si>
  <si>
    <t>bez FIDE ELO</t>
  </si>
  <si>
    <t>soupeřů</t>
  </si>
  <si>
    <t>Kuchař</t>
  </si>
  <si>
    <t>Matěj</t>
  </si>
  <si>
    <t>Kuchař Matěj</t>
  </si>
  <si>
    <t>Dotace BŠŠ</t>
  </si>
  <si>
    <t>nad 1300</t>
  </si>
  <si>
    <t>Modře jsou označeny dohrávky a předehrávky partií</t>
  </si>
  <si>
    <t>Koval</t>
  </si>
  <si>
    <t>Lepík</t>
  </si>
  <si>
    <t>Jaroslav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</si>
  <si>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</si>
  <si>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</si>
  <si>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</si>
  <si>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</si>
  <si>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</si>
  <si>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</si>
  <si>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</si>
  <si>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</si>
  <si>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</si>
  <si>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</si>
  <si>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</t>
  </si>
  <si>
    <t>Lucian</t>
  </si>
  <si>
    <t>Vantuch Lucian</t>
  </si>
  <si>
    <t>44.</t>
  </si>
  <si>
    <t>2014 podzimní část</t>
  </si>
  <si>
    <t>16.9.</t>
  </si>
  <si>
    <t>23.9.</t>
  </si>
  <si>
    <t>30.9.</t>
  </si>
  <si>
    <t>7.10.</t>
  </si>
  <si>
    <t>14.10.</t>
  </si>
  <si>
    <t>21.10.</t>
  </si>
  <si>
    <t>4.11.</t>
  </si>
  <si>
    <t>11.11.</t>
  </si>
  <si>
    <t>18.11.</t>
  </si>
  <si>
    <t>25.11.</t>
  </si>
  <si>
    <t>9.12.</t>
  </si>
  <si>
    <t>16.12.</t>
  </si>
  <si>
    <t>12.kolo</t>
  </si>
  <si>
    <t>podz</t>
  </si>
  <si>
    <t>1/2</t>
  </si>
  <si>
    <t>Remeš</t>
  </si>
  <si>
    <t>0 - 1</t>
  </si>
  <si>
    <t>Miča</t>
  </si>
  <si>
    <t>1 - 0</t>
  </si>
  <si>
    <t>Chlebek</t>
  </si>
  <si>
    <t>Radek</t>
  </si>
  <si>
    <t>Marek</t>
  </si>
  <si>
    <t>Miča Marek</t>
  </si>
  <si>
    <t>45.</t>
  </si>
  <si>
    <t>Saforek</t>
  </si>
  <si>
    <t>Křenek</t>
  </si>
  <si>
    <t>1K</t>
  </si>
  <si>
    <t>Michal</t>
  </si>
  <si>
    <t>x</t>
  </si>
  <si>
    <t>Kaňák</t>
  </si>
  <si>
    <t>Vladimír</t>
  </si>
  <si>
    <t>Sysala</t>
  </si>
  <si>
    <t>Stanislav</t>
  </si>
  <si>
    <t>Předehrávky:</t>
  </si>
  <si>
    <t>Sysala Stanislav</t>
  </si>
  <si>
    <t>46.</t>
  </si>
  <si>
    <t>Frank</t>
  </si>
  <si>
    <t>Adam</t>
  </si>
  <si>
    <t>Vyvial</t>
  </si>
  <si>
    <t>Václav</t>
  </si>
  <si>
    <t>Průměr prvních 6 ratingovaných hráčů (z FRL) - s dvoubodovou bonifikací</t>
  </si>
  <si>
    <t>Pro hráče s 1 bodem bonifikace</t>
  </si>
  <si>
    <t>Frank Adam</t>
  </si>
  <si>
    <t>Vyvial Václav</t>
  </si>
  <si>
    <t>47.</t>
  </si>
  <si>
    <t>48.</t>
  </si>
  <si>
    <t>Dotace OVŠS</t>
  </si>
  <si>
    <r>
      <rPr>
        <i/>
        <sz val="10"/>
        <color indexed="30"/>
        <rFont val="Calibri"/>
        <family val="2"/>
      </rPr>
      <t xml:space="preserve">Brušperk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1927</t>
    </r>
  </si>
  <si>
    <r>
      <rPr>
        <sz val="10"/>
        <color indexed="30"/>
        <rFont val="Calibri"/>
        <family val="2"/>
      </rPr>
      <t>Dobrá</t>
    </r>
    <r>
      <rPr>
        <i/>
        <sz val="10"/>
        <color indexed="30"/>
        <rFont val="Calibri"/>
        <family val="2"/>
      </rPr>
      <t xml:space="preserve">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   </t>
    </r>
    <r>
      <rPr>
        <sz val="12"/>
        <color indexed="8"/>
        <rFont val="Calibri"/>
        <family val="2"/>
      </rPr>
      <t>1421</t>
    </r>
  </si>
  <si>
    <r>
      <rPr>
        <i/>
        <sz val="10"/>
        <color indexed="30"/>
        <rFont val="Calibri"/>
        <family val="2"/>
      </rPr>
      <t xml:space="preserve">Brušperk         </t>
    </r>
    <r>
      <rPr>
        <sz val="10"/>
        <color indexed="30"/>
        <rFont val="Calibri"/>
        <family val="2"/>
      </rPr>
      <t xml:space="preserve"> </t>
    </r>
    <r>
      <rPr>
        <i/>
        <sz val="10"/>
        <color indexed="30"/>
        <rFont val="Calibri"/>
        <family val="2"/>
      </rPr>
      <t xml:space="preserve">  </t>
    </r>
    <r>
      <rPr>
        <sz val="12"/>
        <color indexed="8"/>
        <rFont val="Calibri"/>
        <family val="2"/>
      </rPr>
      <t>1596</t>
    </r>
  </si>
  <si>
    <t>Přeborník</t>
  </si>
  <si>
    <t>okresu</t>
  </si>
  <si>
    <t>Samostatná</t>
  </si>
  <si>
    <t>cena</t>
  </si>
  <si>
    <t>Míča</t>
  </si>
  <si>
    <t xml:space="preserve">Nasazovací </t>
  </si>
  <si>
    <t>FIDE ELO</t>
  </si>
  <si>
    <t>FIDE ELO soupeře - partie číslo</t>
  </si>
  <si>
    <t>ŠTĚPÁN  Patrik</t>
  </si>
  <si>
    <t>REMEŠ Radek</t>
  </si>
  <si>
    <t>KUBALA Karel</t>
  </si>
  <si>
    <t>KUCHAŘ Matěj</t>
  </si>
  <si>
    <t>LEPÍK Jaroslav</t>
  </si>
  <si>
    <t>SAFOREK Michal</t>
  </si>
  <si>
    <t>KOVAL Karel</t>
  </si>
  <si>
    <t>LAVRIŠIN Jan</t>
  </si>
  <si>
    <t>KŘENEK Michal</t>
  </si>
  <si>
    <t>CHLEBEK Jan</t>
  </si>
  <si>
    <t>VANTUCH Lucian</t>
  </si>
  <si>
    <t>MIČA Marek</t>
  </si>
  <si>
    <t>KAŇÁK Vladimír</t>
  </si>
  <si>
    <t>ADAMEC Tomáš</t>
  </si>
  <si>
    <t>BEBEK Ivan</t>
  </si>
  <si>
    <t>FRANK Adam</t>
  </si>
  <si>
    <t>SYSALA Stanislav</t>
  </si>
  <si>
    <t>VYVIAL Václav</t>
  </si>
  <si>
    <t>Výpočet průměrného FIDE ELO soupeřů</t>
  </si>
  <si>
    <t>Prům. ELO</t>
  </si>
  <si>
    <t xml:space="preserve">0 - 1 </t>
  </si>
  <si>
    <t xml:space="preserve">Koval </t>
  </si>
  <si>
    <t>0-1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</si>
</sst>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_ ;[Red]\-0\ "/>
  </numFmts>
  <fonts count="12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30"/>
      <name val="Calibri"/>
      <family val="2"/>
    </font>
    <font>
      <sz val="10"/>
      <color indexed="3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b/>
      <i/>
      <u val="single"/>
      <sz val="11"/>
      <color indexed="8"/>
      <name val="Calibri"/>
      <family val="2"/>
    </font>
    <font>
      <i/>
      <sz val="11"/>
      <color indexed="30"/>
      <name val="Calibri"/>
      <family val="2"/>
    </font>
    <font>
      <b/>
      <sz val="14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4"/>
      <color indexed="30"/>
      <name val="Calibri"/>
      <family val="2"/>
    </font>
    <font>
      <b/>
      <u val="single"/>
      <sz val="13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i/>
      <sz val="13"/>
      <color indexed="8"/>
      <name val="Calibri"/>
      <family val="2"/>
    </font>
    <font>
      <b/>
      <sz val="13"/>
      <color indexed="30"/>
      <name val="Calibri"/>
      <family val="2"/>
    </font>
    <font>
      <b/>
      <sz val="13"/>
      <color indexed="10"/>
      <name val="Calibri"/>
      <family val="2"/>
    </font>
    <font>
      <i/>
      <sz val="13"/>
      <color indexed="8"/>
      <name val="Calibri"/>
      <family val="2"/>
    </font>
    <font>
      <sz val="13"/>
      <color indexed="30"/>
      <name val="Calibri"/>
      <family val="2"/>
    </font>
    <font>
      <b/>
      <i/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b/>
      <i/>
      <sz val="11"/>
      <color indexed="3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60"/>
      <name val="Calibri"/>
      <family val="2"/>
    </font>
    <font>
      <i/>
      <sz val="12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3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i/>
      <sz val="8"/>
      <color indexed="8"/>
      <name val="Calibri"/>
      <family val="2"/>
    </font>
    <font>
      <i/>
      <sz val="11"/>
      <color indexed="57"/>
      <name val="Calibri"/>
      <family val="2"/>
    </font>
    <font>
      <b/>
      <sz val="13"/>
      <name val="Calibri"/>
      <family val="2"/>
    </font>
    <font>
      <i/>
      <sz val="11"/>
      <color indexed="60"/>
      <name val="Calibri"/>
      <family val="2"/>
    </font>
    <font>
      <b/>
      <sz val="12"/>
      <color indexed="8"/>
      <name val="Calibri"/>
      <family val="2"/>
    </font>
    <font>
      <i/>
      <u val="single"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70C0"/>
      <name val="Calibri"/>
      <family val="2"/>
    </font>
    <font>
      <b/>
      <i/>
      <u val="single"/>
      <sz val="11"/>
      <color theme="1"/>
      <name val="Calibri"/>
      <family val="2"/>
    </font>
    <font>
      <i/>
      <sz val="11"/>
      <color rgb="FF0070C0"/>
      <name val="Calibri"/>
      <family val="2"/>
    </font>
    <font>
      <b/>
      <sz val="14"/>
      <color rgb="FFFF0000"/>
      <name val="Calibri"/>
      <family val="2"/>
    </font>
    <font>
      <b/>
      <i/>
      <u val="single"/>
      <sz val="18"/>
      <color theme="1"/>
      <name val="Calibri"/>
      <family val="2"/>
    </font>
    <font>
      <b/>
      <i/>
      <sz val="14"/>
      <color rgb="FF0070C0"/>
      <name val="Calibri"/>
      <family val="2"/>
    </font>
    <font>
      <b/>
      <u val="single"/>
      <sz val="13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i/>
      <sz val="13"/>
      <color theme="1"/>
      <name val="Calibri"/>
      <family val="2"/>
    </font>
    <font>
      <b/>
      <sz val="13"/>
      <color rgb="FF0070C0"/>
      <name val="Calibri"/>
      <family val="2"/>
    </font>
    <font>
      <b/>
      <sz val="13"/>
      <color rgb="FFFF0000"/>
      <name val="Calibri"/>
      <family val="2"/>
    </font>
    <font>
      <i/>
      <sz val="13"/>
      <color theme="1"/>
      <name val="Calibri"/>
      <family val="2"/>
    </font>
    <font>
      <sz val="13"/>
      <color rgb="FF0070C0"/>
      <name val="Calibri"/>
      <family val="2"/>
    </font>
    <font>
      <b/>
      <i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9" tint="-0.24997000396251678"/>
      <name val="Calibri"/>
      <family val="2"/>
    </font>
    <font>
      <b/>
      <i/>
      <sz val="11"/>
      <color rgb="FF0070C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70C0"/>
      <name val="Calibri"/>
      <family val="2"/>
    </font>
    <font>
      <b/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i/>
      <sz val="11"/>
      <color theme="9" tint="-0.4999699890613556"/>
      <name val="Calibri"/>
      <family val="2"/>
    </font>
    <font>
      <i/>
      <sz val="12"/>
      <color theme="1"/>
      <name val="Calibri"/>
      <family val="2"/>
    </font>
    <font>
      <b/>
      <u val="single"/>
      <sz val="9"/>
      <color theme="1"/>
      <name val="Calibri"/>
      <family val="2"/>
    </font>
    <font>
      <b/>
      <i/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0070C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i/>
      <sz val="8"/>
      <color theme="1"/>
      <name val="Calibri"/>
      <family val="2"/>
    </font>
    <font>
      <i/>
      <sz val="11"/>
      <color theme="6" tint="-0.24997000396251678"/>
      <name val="Calibri"/>
      <family val="2"/>
    </font>
    <font>
      <i/>
      <sz val="11"/>
      <color theme="9" tint="-0.4999699890613556"/>
      <name val="Calibri"/>
      <family val="2"/>
    </font>
    <font>
      <b/>
      <sz val="12"/>
      <color theme="1"/>
      <name val="Calibri"/>
      <family val="2"/>
    </font>
    <font>
      <i/>
      <u val="single"/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9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/>
    </xf>
    <xf numFmtId="164" fontId="74" fillId="0" borderId="16" xfId="0" applyNumberFormat="1" applyFont="1" applyBorder="1" applyAlignment="1">
      <alignment/>
    </xf>
    <xf numFmtId="164" fontId="74" fillId="0" borderId="0" xfId="0" applyNumberFormat="1" applyFont="1" applyBorder="1" applyAlignment="1">
      <alignment/>
    </xf>
    <xf numFmtId="164" fontId="74" fillId="0" borderId="17" xfId="0" applyNumberFormat="1" applyFont="1" applyBorder="1" applyAlignment="1">
      <alignment/>
    </xf>
    <xf numFmtId="164" fontId="74" fillId="33" borderId="18" xfId="0" applyNumberFormat="1" applyFont="1" applyFill="1" applyBorder="1" applyAlignment="1">
      <alignment/>
    </xf>
    <xf numFmtId="164" fontId="74" fillId="0" borderId="18" xfId="0" applyNumberFormat="1" applyFont="1" applyBorder="1" applyAlignment="1">
      <alignment/>
    </xf>
    <xf numFmtId="164" fontId="74" fillId="0" borderId="19" xfId="0" applyNumberFormat="1" applyFont="1" applyBorder="1" applyAlignment="1">
      <alignment/>
    </xf>
    <xf numFmtId="164" fontId="74" fillId="33" borderId="16" xfId="0" applyNumberFormat="1" applyFont="1" applyFill="1" applyBorder="1" applyAlignment="1">
      <alignment/>
    </xf>
    <xf numFmtId="164" fontId="81" fillId="0" borderId="20" xfId="0" applyNumberFormat="1" applyFont="1" applyBorder="1" applyAlignment="1">
      <alignment/>
    </xf>
    <xf numFmtId="164" fontId="81" fillId="0" borderId="21" xfId="0" applyNumberFormat="1" applyFont="1" applyBorder="1" applyAlignment="1">
      <alignment/>
    </xf>
    <xf numFmtId="164" fontId="81" fillId="0" borderId="0" xfId="0" applyNumberFormat="1" applyFont="1" applyBorder="1" applyAlignment="1">
      <alignment/>
    </xf>
    <xf numFmtId="164" fontId="81" fillId="33" borderId="21" xfId="0" applyNumberFormat="1" applyFont="1" applyFill="1" applyBorder="1" applyAlignment="1">
      <alignment/>
    </xf>
    <xf numFmtId="164" fontId="81" fillId="0" borderId="22" xfId="0" applyNumberFormat="1" applyFont="1" applyBorder="1" applyAlignment="1">
      <alignment/>
    </xf>
    <xf numFmtId="164" fontId="81" fillId="0" borderId="23" xfId="0" applyNumberFormat="1" applyFont="1" applyBorder="1" applyAlignment="1">
      <alignment/>
    </xf>
    <xf numFmtId="164" fontId="81" fillId="33" borderId="23" xfId="0" applyNumberFormat="1" applyFont="1" applyFill="1" applyBorder="1" applyAlignment="1">
      <alignment/>
    </xf>
    <xf numFmtId="164" fontId="81" fillId="33" borderId="20" xfId="0" applyNumberFormat="1" applyFont="1" applyFill="1" applyBorder="1" applyAlignment="1">
      <alignment/>
    </xf>
    <xf numFmtId="0" fontId="8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83" fillId="0" borderId="0" xfId="0" applyFont="1" applyAlignment="1">
      <alignment/>
    </xf>
    <xf numFmtId="0" fontId="79" fillId="0" borderId="24" xfId="0" applyFont="1" applyBorder="1" applyAlignment="1">
      <alignment/>
    </xf>
    <xf numFmtId="0" fontId="84" fillId="0" borderId="0" xfId="0" applyFont="1" applyAlignment="1">
      <alignment horizontal="right"/>
    </xf>
    <xf numFmtId="0" fontId="80" fillId="0" borderId="24" xfId="0" applyFont="1" applyBorder="1" applyAlignment="1">
      <alignment/>
    </xf>
    <xf numFmtId="0" fontId="79" fillId="0" borderId="24" xfId="0" applyFont="1" applyBorder="1" applyAlignment="1">
      <alignment horizontal="center"/>
    </xf>
    <xf numFmtId="0" fontId="85" fillId="0" borderId="0" xfId="0" applyFont="1" applyAlignment="1">
      <alignment/>
    </xf>
    <xf numFmtId="0" fontId="79" fillId="0" borderId="25" xfId="0" applyFont="1" applyBorder="1" applyAlignment="1">
      <alignment/>
    </xf>
    <xf numFmtId="0" fontId="79" fillId="0" borderId="26" xfId="0" applyFont="1" applyBorder="1" applyAlignment="1">
      <alignment/>
    </xf>
    <xf numFmtId="165" fontId="84" fillId="0" borderId="25" xfId="0" applyNumberFormat="1" applyFont="1" applyBorder="1" applyAlignment="1">
      <alignment/>
    </xf>
    <xf numFmtId="0" fontId="84" fillId="0" borderId="26" xfId="0" applyFont="1" applyBorder="1" applyAlignment="1">
      <alignment/>
    </xf>
    <xf numFmtId="0" fontId="84" fillId="0" borderId="0" xfId="0" applyFont="1" applyAlignment="1">
      <alignment/>
    </xf>
    <xf numFmtId="0" fontId="86" fillId="0" borderId="0" xfId="0" applyFont="1" applyAlignment="1">
      <alignment/>
    </xf>
    <xf numFmtId="164" fontId="0" fillId="0" borderId="0" xfId="0" applyNumberForma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Fill="1" applyAlignment="1">
      <alignment/>
    </xf>
    <xf numFmtId="0" fontId="88" fillId="0" borderId="0" xfId="0" applyFont="1" applyBorder="1" applyAlignment="1">
      <alignment/>
    </xf>
    <xf numFmtId="0" fontId="88" fillId="0" borderId="0" xfId="0" applyFont="1" applyBorder="1" applyAlignment="1">
      <alignment horizontal="center"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27" xfId="0" applyFont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Alignment="1">
      <alignment/>
    </xf>
    <xf numFmtId="0" fontId="90" fillId="0" borderId="0" xfId="0" applyFont="1" applyBorder="1" applyAlignment="1">
      <alignment horizontal="right"/>
    </xf>
    <xf numFmtId="0" fontId="89" fillId="0" borderId="0" xfId="0" applyFont="1" applyBorder="1" applyAlignment="1">
      <alignment/>
    </xf>
    <xf numFmtId="0" fontId="91" fillId="34" borderId="10" xfId="0" applyFont="1" applyFill="1" applyBorder="1" applyAlignment="1">
      <alignment horizontal="center"/>
    </xf>
    <xf numFmtId="0" fontId="92" fillId="34" borderId="10" xfId="0" applyFont="1" applyFill="1" applyBorder="1" applyAlignment="1">
      <alignment horizontal="center"/>
    </xf>
    <xf numFmtId="0" fontId="89" fillId="0" borderId="0" xfId="0" applyFont="1" applyBorder="1" applyAlignment="1">
      <alignment horizontal="right"/>
    </xf>
    <xf numFmtId="164" fontId="88" fillId="34" borderId="20" xfId="0" applyNumberFormat="1" applyFont="1" applyFill="1" applyBorder="1" applyAlignment="1">
      <alignment horizontal="center"/>
    </xf>
    <xf numFmtId="164" fontId="88" fillId="34" borderId="11" xfId="0" applyNumberFormat="1" applyFont="1" applyFill="1" applyBorder="1" applyAlignment="1">
      <alignment horizontal="center"/>
    </xf>
    <xf numFmtId="0" fontId="92" fillId="34" borderId="19" xfId="0" applyFont="1" applyFill="1" applyBorder="1" applyAlignment="1">
      <alignment horizontal="center"/>
    </xf>
    <xf numFmtId="0" fontId="91" fillId="34" borderId="19" xfId="0" applyFont="1" applyFill="1" applyBorder="1" applyAlignment="1">
      <alignment horizontal="center"/>
    </xf>
    <xf numFmtId="0" fontId="89" fillId="0" borderId="0" xfId="0" applyFont="1" applyFill="1" applyBorder="1" applyAlignment="1">
      <alignment horizontal="right"/>
    </xf>
    <xf numFmtId="164" fontId="88" fillId="34" borderId="0" xfId="0" applyNumberFormat="1" applyFont="1" applyFill="1" applyBorder="1" applyAlignment="1">
      <alignment horizontal="center"/>
    </xf>
    <xf numFmtId="164" fontId="89" fillId="34" borderId="0" xfId="0" applyNumberFormat="1" applyFont="1" applyFill="1" applyBorder="1" applyAlignment="1">
      <alignment horizontal="center" vertical="center"/>
    </xf>
    <xf numFmtId="0" fontId="88" fillId="34" borderId="0" xfId="0" applyFont="1" applyFill="1" applyBorder="1" applyAlignment="1">
      <alignment/>
    </xf>
    <xf numFmtId="0" fontId="89" fillId="34" borderId="0" xfId="0" applyFont="1" applyFill="1" applyBorder="1" applyAlignment="1">
      <alignment/>
    </xf>
    <xf numFmtId="0" fontId="89" fillId="34" borderId="0" xfId="0" applyFont="1" applyFill="1" applyBorder="1" applyAlignment="1">
      <alignment horizontal="right"/>
    </xf>
    <xf numFmtId="0" fontId="93" fillId="0" borderId="0" xfId="0" applyFont="1" applyBorder="1" applyAlignment="1">
      <alignment horizontal="center" vertical="center"/>
    </xf>
    <xf numFmtId="164" fontId="88" fillId="0" borderId="0" xfId="0" applyNumberFormat="1" applyFont="1" applyBorder="1" applyAlignment="1">
      <alignment horizontal="center"/>
    </xf>
    <xf numFmtId="164" fontId="89" fillId="0" borderId="0" xfId="0" applyNumberFormat="1" applyFont="1" applyBorder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88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vertical="center"/>
    </xf>
    <xf numFmtId="0" fontId="88" fillId="0" borderId="0" xfId="0" applyFont="1" applyFill="1" applyBorder="1" applyAlignment="1">
      <alignment/>
    </xf>
    <xf numFmtId="0" fontId="88" fillId="35" borderId="24" xfId="0" applyFont="1" applyFill="1" applyBorder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94" fillId="0" borderId="0" xfId="0" applyFont="1" applyFill="1" applyAlignment="1">
      <alignment/>
    </xf>
    <xf numFmtId="0" fontId="94" fillId="0" borderId="0" xfId="0" applyFont="1" applyBorder="1" applyAlignment="1">
      <alignment/>
    </xf>
    <xf numFmtId="0" fontId="94" fillId="0" borderId="0" xfId="0" applyFont="1" applyBorder="1" applyAlignment="1">
      <alignment horizontal="center"/>
    </xf>
    <xf numFmtId="0" fontId="94" fillId="0" borderId="0" xfId="0" applyFont="1" applyFill="1" applyBorder="1" applyAlignment="1">
      <alignment/>
    </xf>
    <xf numFmtId="0" fontId="94" fillId="0" borderId="0" xfId="0" applyFont="1" applyFill="1" applyBorder="1" applyAlignment="1">
      <alignment vertical="center"/>
    </xf>
    <xf numFmtId="0" fontId="94" fillId="0" borderId="0" xfId="0" applyFont="1" applyAlignment="1">
      <alignment/>
    </xf>
    <xf numFmtId="0" fontId="89" fillId="0" borderId="0" xfId="0" applyFont="1" applyAlignment="1">
      <alignment horizontal="left" vertical="center"/>
    </xf>
    <xf numFmtId="0" fontId="89" fillId="0" borderId="0" xfId="0" applyFont="1" applyFill="1" applyAlignment="1">
      <alignment/>
    </xf>
    <xf numFmtId="0" fontId="89" fillId="0" borderId="0" xfId="0" applyFont="1" applyBorder="1" applyAlignment="1">
      <alignment horizontal="center"/>
    </xf>
    <xf numFmtId="0" fontId="89" fillId="0" borderId="0" xfId="0" applyFont="1" applyFill="1" applyBorder="1" applyAlignment="1">
      <alignment/>
    </xf>
    <xf numFmtId="0" fontId="89" fillId="0" borderId="0" xfId="0" applyFont="1" applyFill="1" applyBorder="1" applyAlignment="1">
      <alignment vertical="center"/>
    </xf>
    <xf numFmtId="0" fontId="90" fillId="0" borderId="28" xfId="0" applyFont="1" applyBorder="1" applyAlignment="1">
      <alignment horizontal="right"/>
    </xf>
    <xf numFmtId="0" fontId="88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95" fillId="0" borderId="29" xfId="0" applyFont="1" applyBorder="1" applyAlignment="1">
      <alignment horizontal="center"/>
    </xf>
    <xf numFmtId="0" fontId="90" fillId="0" borderId="30" xfId="0" applyFont="1" applyBorder="1" applyAlignment="1">
      <alignment horizontal="center"/>
    </xf>
    <xf numFmtId="0" fontId="96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97" fillId="0" borderId="24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74" fillId="0" borderId="24" xfId="0" applyFont="1" applyBorder="1" applyAlignment="1">
      <alignment/>
    </xf>
    <xf numFmtId="0" fontId="89" fillId="34" borderId="27" xfId="0" applyFont="1" applyFill="1" applyBorder="1" applyAlignment="1">
      <alignment/>
    </xf>
    <xf numFmtId="0" fontId="89" fillId="34" borderId="28" xfId="0" applyFont="1" applyFill="1" applyBorder="1" applyAlignment="1">
      <alignment horizontal="right"/>
    </xf>
    <xf numFmtId="0" fontId="90" fillId="34" borderId="0" xfId="0" applyFont="1" applyFill="1" applyAlignment="1">
      <alignment horizontal="left"/>
    </xf>
    <xf numFmtId="0" fontId="88" fillId="34" borderId="0" xfId="0" applyFont="1" applyFill="1" applyAlignment="1">
      <alignment/>
    </xf>
    <xf numFmtId="0" fontId="89" fillId="0" borderId="29" xfId="0" applyFont="1" applyBorder="1" applyAlignment="1">
      <alignment horizontal="center"/>
    </xf>
    <xf numFmtId="0" fontId="89" fillId="0" borderId="30" xfId="0" applyFont="1" applyBorder="1" applyAlignment="1">
      <alignment horizontal="center"/>
    </xf>
    <xf numFmtId="165" fontId="80" fillId="0" borderId="0" xfId="0" applyNumberFormat="1" applyFont="1" applyAlignment="1">
      <alignment horizontal="right"/>
    </xf>
    <xf numFmtId="165" fontId="84" fillId="0" borderId="0" xfId="0" applyNumberFormat="1" applyFont="1" applyAlignment="1">
      <alignment horizontal="right"/>
    </xf>
    <xf numFmtId="0" fontId="26" fillId="0" borderId="24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98" fillId="0" borderId="0" xfId="0" applyFont="1" applyBorder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49" fontId="99" fillId="0" borderId="0" xfId="0" applyNumberFormat="1" applyFont="1" applyAlignment="1">
      <alignment horizontal="center"/>
    </xf>
    <xf numFmtId="0" fontId="100" fillId="0" borderId="26" xfId="0" applyFont="1" applyBorder="1" applyAlignment="1">
      <alignment/>
    </xf>
    <xf numFmtId="0" fontId="81" fillId="0" borderId="25" xfId="0" applyFont="1" applyBorder="1" applyAlignment="1">
      <alignment/>
    </xf>
    <xf numFmtId="0" fontId="100" fillId="0" borderId="0" xfId="0" applyFont="1" applyBorder="1" applyAlignment="1">
      <alignment/>
    </xf>
    <xf numFmtId="0" fontId="81" fillId="0" borderId="0" xfId="0" applyFont="1" applyBorder="1" applyAlignment="1">
      <alignment/>
    </xf>
    <xf numFmtId="0" fontId="101" fillId="34" borderId="27" xfId="0" applyFont="1" applyFill="1" applyBorder="1" applyAlignment="1">
      <alignment/>
    </xf>
    <xf numFmtId="0" fontId="101" fillId="34" borderId="28" xfId="0" applyFont="1" applyFill="1" applyBorder="1" applyAlignment="1">
      <alignment horizontal="right"/>
    </xf>
    <xf numFmtId="164" fontId="81" fillId="23" borderId="21" xfId="0" applyNumberFormat="1" applyFont="1" applyFill="1" applyBorder="1" applyAlignment="1">
      <alignment/>
    </xf>
    <xf numFmtId="164" fontId="74" fillId="23" borderId="18" xfId="0" applyNumberFormat="1" applyFont="1" applyFill="1" applyBorder="1" applyAlignment="1">
      <alignment/>
    </xf>
    <xf numFmtId="164" fontId="74" fillId="36" borderId="16" xfId="0" applyNumberFormat="1" applyFont="1" applyFill="1" applyBorder="1" applyAlignment="1">
      <alignment/>
    </xf>
    <xf numFmtId="164" fontId="81" fillId="36" borderId="21" xfId="0" applyNumberFormat="1" applyFont="1" applyFill="1" applyBorder="1" applyAlignment="1">
      <alignment/>
    </xf>
    <xf numFmtId="164" fontId="74" fillId="36" borderId="18" xfId="0" applyNumberFormat="1" applyFont="1" applyFill="1" applyBorder="1" applyAlignment="1">
      <alignment/>
    </xf>
    <xf numFmtId="164" fontId="81" fillId="36" borderId="23" xfId="0" applyNumberFormat="1" applyFont="1" applyFill="1" applyBorder="1" applyAlignment="1">
      <alignment/>
    </xf>
    <xf numFmtId="0" fontId="0" fillId="23" borderId="0" xfId="0" applyFill="1" applyAlignment="1">
      <alignment/>
    </xf>
    <xf numFmtId="0" fontId="0" fillId="36" borderId="0" xfId="0" applyFill="1" applyAlignment="1">
      <alignment/>
    </xf>
    <xf numFmtId="0" fontId="0" fillId="0" borderId="31" xfId="0" applyFill="1" applyBorder="1" applyAlignment="1">
      <alignment/>
    </xf>
    <xf numFmtId="0" fontId="102" fillId="0" borderId="23" xfId="0" applyFont="1" applyBorder="1" applyAlignment="1">
      <alignment horizontal="center"/>
    </xf>
    <xf numFmtId="0" fontId="102" fillId="0" borderId="18" xfId="0" applyFont="1" applyFill="1" applyBorder="1" applyAlignment="1">
      <alignment horizontal="center"/>
    </xf>
    <xf numFmtId="0" fontId="0" fillId="0" borderId="32" xfId="0" applyFill="1" applyBorder="1" applyAlignment="1">
      <alignment/>
    </xf>
    <xf numFmtId="164" fontId="74" fillId="0" borderId="27" xfId="0" applyNumberFormat="1" applyFont="1" applyBorder="1" applyAlignment="1">
      <alignment/>
    </xf>
    <xf numFmtId="1" fontId="88" fillId="35" borderId="24" xfId="0" applyNumberFormat="1" applyFont="1" applyFill="1" applyBorder="1" applyAlignment="1">
      <alignment horizontal="center" vertical="center"/>
    </xf>
    <xf numFmtId="0" fontId="95" fillId="0" borderId="27" xfId="0" applyFont="1" applyBorder="1" applyAlignment="1">
      <alignment horizontal="center"/>
    </xf>
    <xf numFmtId="0" fontId="95" fillId="0" borderId="28" xfId="0" applyFont="1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103" fillId="0" borderId="0" xfId="0" applyFont="1" applyBorder="1" applyAlignment="1">
      <alignment horizontal="center"/>
    </xf>
    <xf numFmtId="0" fontId="104" fillId="0" borderId="0" xfId="0" applyFont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105" fillId="0" borderId="0" xfId="0" applyFont="1" applyAlignment="1">
      <alignment/>
    </xf>
    <xf numFmtId="0" fontId="0" fillId="0" borderId="24" xfId="0" applyBorder="1" applyAlignment="1">
      <alignment horizontal="right"/>
    </xf>
    <xf numFmtId="0" fontId="64" fillId="34" borderId="23" xfId="0" applyFont="1" applyFill="1" applyBorder="1" applyAlignment="1">
      <alignment horizontal="center"/>
    </xf>
    <xf numFmtId="0" fontId="64" fillId="34" borderId="18" xfId="0" applyFont="1" applyFill="1" applyBorder="1" applyAlignment="1">
      <alignment horizontal="center"/>
    </xf>
    <xf numFmtId="0" fontId="106" fillId="0" borderId="0" xfId="0" applyFont="1" applyAlignment="1">
      <alignment horizontal="right"/>
    </xf>
    <xf numFmtId="0" fontId="90" fillId="0" borderId="33" xfId="0" applyFont="1" applyFill="1" applyBorder="1" applyAlignment="1">
      <alignment/>
    </xf>
    <xf numFmtId="0" fontId="90" fillId="0" borderId="3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89" fillId="34" borderId="33" xfId="0" applyFont="1" applyFill="1" applyBorder="1" applyAlignment="1">
      <alignment/>
    </xf>
    <xf numFmtId="0" fontId="89" fillId="34" borderId="34" xfId="0" applyFont="1" applyFill="1" applyBorder="1" applyAlignment="1">
      <alignment horizontal="right"/>
    </xf>
    <xf numFmtId="0" fontId="90" fillId="0" borderId="15" xfId="0" applyFont="1" applyBorder="1" applyAlignment="1">
      <alignment/>
    </xf>
    <xf numFmtId="0" fontId="98" fillId="0" borderId="35" xfId="0" applyFont="1" applyBorder="1" applyAlignment="1">
      <alignment/>
    </xf>
    <xf numFmtId="0" fontId="107" fillId="34" borderId="11" xfId="0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0" fontId="97" fillId="0" borderId="0" xfId="0" applyFont="1" applyAlignment="1">
      <alignment/>
    </xf>
    <xf numFmtId="0" fontId="109" fillId="0" borderId="35" xfId="0" applyFont="1" applyBorder="1" applyAlignment="1">
      <alignment/>
    </xf>
    <xf numFmtId="0" fontId="110" fillId="34" borderId="36" xfId="0" applyFont="1" applyFill="1" applyBorder="1" applyAlignment="1">
      <alignment horizontal="center" vertical="center"/>
    </xf>
    <xf numFmtId="0" fontId="97" fillId="34" borderId="0" xfId="0" applyFont="1" applyFill="1" applyBorder="1" applyAlignment="1">
      <alignment horizontal="center" vertical="center"/>
    </xf>
    <xf numFmtId="0" fontId="110" fillId="0" borderId="0" xfId="0" applyFont="1" applyBorder="1" applyAlignment="1">
      <alignment horizontal="center" vertical="center"/>
    </xf>
    <xf numFmtId="0" fontId="97" fillId="0" borderId="0" xfId="0" applyFont="1" applyAlignment="1">
      <alignment horizontal="left" vertical="center"/>
    </xf>
    <xf numFmtId="0" fontId="97" fillId="0" borderId="0" xfId="0" applyFont="1" applyAlignment="1">
      <alignment horizontal="center" vertical="center"/>
    </xf>
    <xf numFmtId="0" fontId="111" fillId="0" borderId="0" xfId="0" applyFont="1" applyAlignment="1">
      <alignment horizontal="left" vertical="center"/>
    </xf>
    <xf numFmtId="0" fontId="112" fillId="0" borderId="0" xfId="0" applyFont="1" applyAlignment="1">
      <alignment horizontal="left" vertical="center"/>
    </xf>
    <xf numFmtId="0" fontId="107" fillId="33" borderId="11" xfId="0" applyFont="1" applyFill="1" applyBorder="1" applyAlignment="1">
      <alignment horizontal="center" vertical="center"/>
    </xf>
    <xf numFmtId="1" fontId="88" fillId="34" borderId="0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101" fillId="34" borderId="28" xfId="0" applyFont="1" applyFill="1" applyBorder="1" applyAlignment="1">
      <alignment horizontal="right"/>
    </xf>
    <xf numFmtId="164" fontId="74" fillId="34" borderId="16" xfId="0" applyNumberFormat="1" applyFont="1" applyFill="1" applyBorder="1" applyAlignment="1">
      <alignment/>
    </xf>
    <xf numFmtId="164" fontId="81" fillId="34" borderId="21" xfId="0" applyNumberFormat="1" applyFont="1" applyFill="1" applyBorder="1" applyAlignment="1">
      <alignment/>
    </xf>
    <xf numFmtId="164" fontId="74" fillId="34" borderId="18" xfId="0" applyNumberFormat="1" applyFont="1" applyFill="1" applyBorder="1" applyAlignment="1">
      <alignment/>
    </xf>
    <xf numFmtId="164" fontId="81" fillId="34" borderId="23" xfId="0" applyNumberFormat="1" applyFont="1" applyFill="1" applyBorder="1" applyAlignment="1">
      <alignment/>
    </xf>
    <xf numFmtId="164" fontId="74" fillId="33" borderId="17" xfId="0" applyNumberFormat="1" applyFont="1" applyFill="1" applyBorder="1" applyAlignment="1">
      <alignment/>
    </xf>
    <xf numFmtId="0" fontId="0" fillId="36" borderId="24" xfId="0" applyFill="1" applyBorder="1" applyAlignment="1">
      <alignment horizontal="center"/>
    </xf>
    <xf numFmtId="0" fontId="79" fillId="23" borderId="0" xfId="0" applyFont="1" applyFill="1" applyAlignment="1">
      <alignment/>
    </xf>
    <xf numFmtId="0" fontId="113" fillId="0" borderId="24" xfId="0" applyFont="1" applyBorder="1" applyAlignment="1">
      <alignment horizontal="center"/>
    </xf>
    <xf numFmtId="0" fontId="114" fillId="0" borderId="24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49" fontId="83" fillId="0" borderId="0" xfId="0" applyNumberFormat="1" applyFont="1" applyAlignment="1">
      <alignment/>
    </xf>
    <xf numFmtId="0" fontId="0" fillId="34" borderId="24" xfId="0" applyFill="1" applyBorder="1" applyAlignment="1">
      <alignment horizontal="center"/>
    </xf>
    <xf numFmtId="0" fontId="0" fillId="0" borderId="0" xfId="0" applyAlignment="1">
      <alignment horizontal="center"/>
    </xf>
    <xf numFmtId="0" fontId="105" fillId="0" borderId="0" xfId="0" applyFont="1" applyAlignment="1">
      <alignment horizontal="center"/>
    </xf>
    <xf numFmtId="0" fontId="0" fillId="23" borderId="24" xfId="0" applyFill="1" applyBorder="1" applyAlignment="1">
      <alignment/>
    </xf>
    <xf numFmtId="0" fontId="0" fillId="23" borderId="24" xfId="0" applyFill="1" applyBorder="1" applyAlignment="1">
      <alignment horizontal="center"/>
    </xf>
    <xf numFmtId="0" fontId="107" fillId="34" borderId="0" xfId="0" applyFont="1" applyFill="1" applyBorder="1" applyAlignment="1">
      <alignment horizontal="center" vertical="center"/>
    </xf>
    <xf numFmtId="0" fontId="110" fillId="34" borderId="0" xfId="0" applyFont="1" applyFill="1" applyBorder="1" applyAlignment="1">
      <alignment horizontal="center" vertical="center"/>
    </xf>
    <xf numFmtId="0" fontId="115" fillId="0" borderId="0" xfId="0" applyFont="1" applyAlignment="1">
      <alignment/>
    </xf>
    <xf numFmtId="0" fontId="0" fillId="36" borderId="24" xfId="0" applyFill="1" applyBorder="1" applyAlignment="1">
      <alignment/>
    </xf>
    <xf numFmtId="164" fontId="81" fillId="0" borderId="28" xfId="0" applyNumberFormat="1" applyFont="1" applyBorder="1" applyAlignment="1">
      <alignment/>
    </xf>
    <xf numFmtId="0" fontId="116" fillId="0" borderId="0" xfId="0" applyFont="1" applyAlignment="1">
      <alignment/>
    </xf>
    <xf numFmtId="164" fontId="74" fillId="34" borderId="37" xfId="0" applyNumberFormat="1" applyFont="1" applyFill="1" applyBorder="1" applyAlignment="1">
      <alignment/>
    </xf>
    <xf numFmtId="164" fontId="81" fillId="34" borderId="36" xfId="0" applyNumberFormat="1" applyFont="1" applyFill="1" applyBorder="1" applyAlignment="1">
      <alignment/>
    </xf>
    <xf numFmtId="0" fontId="45" fillId="34" borderId="19" xfId="0" applyFont="1" applyFill="1" applyBorder="1" applyAlignment="1">
      <alignment horizontal="center"/>
    </xf>
    <xf numFmtId="0" fontId="110" fillId="33" borderId="36" xfId="0" applyFont="1" applyFill="1" applyBorder="1" applyAlignment="1">
      <alignment horizontal="center" vertical="center"/>
    </xf>
    <xf numFmtId="0" fontId="89" fillId="34" borderId="29" xfId="0" applyFont="1" applyFill="1" applyBorder="1" applyAlignment="1">
      <alignment horizontal="center"/>
    </xf>
    <xf numFmtId="0" fontId="89" fillId="34" borderId="30" xfId="0" applyFont="1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74" fillId="0" borderId="24" xfId="0" applyFont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106" fillId="0" borderId="0" xfId="0" applyFont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34" borderId="0" xfId="0" applyFont="1" applyFill="1" applyBorder="1" applyAlignment="1">
      <alignment horizontal="center"/>
    </xf>
    <xf numFmtId="1" fontId="81" fillId="36" borderId="25" xfId="0" applyNumberFormat="1" applyFont="1" applyFill="1" applyBorder="1" applyAlignment="1">
      <alignment horizontal="center"/>
    </xf>
    <xf numFmtId="1" fontId="81" fillId="34" borderId="25" xfId="0" applyNumberFormat="1" applyFont="1" applyFill="1" applyBorder="1" applyAlignment="1">
      <alignment horizontal="center"/>
    </xf>
    <xf numFmtId="0" fontId="81" fillId="0" borderId="24" xfId="0" applyFont="1" applyBorder="1" applyAlignment="1">
      <alignment horizontal="center"/>
    </xf>
    <xf numFmtId="0" fontId="81" fillId="34" borderId="24" xfId="0" applyFont="1" applyFill="1" applyBorder="1" applyAlignment="1">
      <alignment horizontal="center"/>
    </xf>
    <xf numFmtId="0" fontId="81" fillId="36" borderId="25" xfId="0" applyFont="1" applyFill="1" applyBorder="1" applyAlignment="1">
      <alignment horizontal="center"/>
    </xf>
    <xf numFmtId="0" fontId="81" fillId="23" borderId="24" xfId="0" applyFont="1" applyFill="1" applyBorder="1" applyAlignment="1">
      <alignment horizontal="center"/>
    </xf>
    <xf numFmtId="0" fontId="81" fillId="36" borderId="24" xfId="0" applyFont="1" applyFill="1" applyBorder="1" applyAlignment="1">
      <alignment horizontal="center"/>
    </xf>
    <xf numFmtId="0" fontId="81" fillId="0" borderId="25" xfId="0" applyFont="1" applyBorder="1" applyAlignment="1">
      <alignment horizontal="center"/>
    </xf>
    <xf numFmtId="1" fontId="81" fillId="34" borderId="24" xfId="0" applyNumberFormat="1" applyFont="1" applyFill="1" applyBorder="1" applyAlignment="1">
      <alignment horizontal="center"/>
    </xf>
    <xf numFmtId="0" fontId="89" fillId="33" borderId="10" xfId="0" applyFont="1" applyFill="1" applyBorder="1" applyAlignment="1">
      <alignment horizontal="center"/>
    </xf>
    <xf numFmtId="164" fontId="88" fillId="33" borderId="11" xfId="0" applyNumberFormat="1" applyFont="1" applyFill="1" applyBorder="1" applyAlignment="1">
      <alignment horizontal="center"/>
    </xf>
    <xf numFmtId="0" fontId="89" fillId="37" borderId="1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1" fillId="0" borderId="0" xfId="0" applyFont="1" applyAlignment="1">
      <alignment/>
    </xf>
    <xf numFmtId="0" fontId="117" fillId="0" borderId="0" xfId="0" applyFont="1" applyAlignment="1">
      <alignment/>
    </xf>
    <xf numFmtId="49" fontId="117" fillId="0" borderId="0" xfId="0" applyNumberFormat="1" applyFont="1" applyAlignment="1">
      <alignment horizontal="center"/>
    </xf>
    <xf numFmtId="49" fontId="83" fillId="0" borderId="0" xfId="0" applyNumberFormat="1" applyFont="1" applyAlignment="1">
      <alignment horizontal="center"/>
    </xf>
    <xf numFmtId="0" fontId="92" fillId="10" borderId="19" xfId="0" applyFont="1" applyFill="1" applyBorder="1" applyAlignment="1">
      <alignment horizontal="center"/>
    </xf>
    <xf numFmtId="164" fontId="88" fillId="10" borderId="11" xfId="0" applyNumberFormat="1" applyFont="1" applyFill="1" applyBorder="1" applyAlignment="1">
      <alignment horizontal="center"/>
    </xf>
    <xf numFmtId="0" fontId="91" fillId="10" borderId="19" xfId="0" applyFont="1" applyFill="1" applyBorder="1" applyAlignment="1">
      <alignment horizontal="center"/>
    </xf>
    <xf numFmtId="164" fontId="88" fillId="10" borderId="20" xfId="0" applyNumberFormat="1" applyFont="1" applyFill="1" applyBorder="1" applyAlignment="1">
      <alignment horizontal="center"/>
    </xf>
    <xf numFmtId="164" fontId="74" fillId="36" borderId="38" xfId="0" applyNumberFormat="1" applyFont="1" applyFill="1" applyBorder="1" applyAlignment="1">
      <alignment/>
    </xf>
    <xf numFmtId="164" fontId="81" fillId="36" borderId="39" xfId="0" applyNumberFormat="1" applyFont="1" applyFill="1" applyBorder="1" applyAlignment="1">
      <alignment/>
    </xf>
    <xf numFmtId="164" fontId="74" fillId="33" borderId="38" xfId="0" applyNumberFormat="1" applyFont="1" applyFill="1" applyBorder="1" applyAlignment="1">
      <alignment/>
    </xf>
    <xf numFmtId="164" fontId="81" fillId="33" borderId="39" xfId="0" applyNumberFormat="1" applyFont="1" applyFill="1" applyBorder="1" applyAlignment="1">
      <alignment/>
    </xf>
    <xf numFmtId="0" fontId="79" fillId="23" borderId="24" xfId="0" applyFont="1" applyFill="1" applyBorder="1" applyAlignment="1">
      <alignment/>
    </xf>
    <xf numFmtId="0" fontId="86" fillId="23" borderId="23" xfId="0" applyFont="1" applyFill="1" applyBorder="1" applyAlignment="1">
      <alignment/>
    </xf>
    <xf numFmtId="0" fontId="86" fillId="23" borderId="40" xfId="0" applyFont="1" applyFill="1" applyBorder="1" applyAlignment="1">
      <alignment/>
    </xf>
    <xf numFmtId="0" fontId="80" fillId="23" borderId="40" xfId="0" applyFont="1" applyFill="1" applyBorder="1" applyAlignment="1">
      <alignment/>
    </xf>
    <xf numFmtId="0" fontId="101" fillId="0" borderId="0" xfId="0" applyFont="1" applyAlignment="1">
      <alignment/>
    </xf>
    <xf numFmtId="0" fontId="101" fillId="0" borderId="0" xfId="0" applyFont="1" applyAlignment="1">
      <alignment horizontal="center"/>
    </xf>
    <xf numFmtId="0" fontId="101" fillId="0" borderId="0" xfId="0" applyFont="1" applyBorder="1" applyAlignment="1">
      <alignment horizontal="center"/>
    </xf>
    <xf numFmtId="0" fontId="101" fillId="0" borderId="0" xfId="0" applyFont="1" applyBorder="1" applyAlignment="1">
      <alignment/>
    </xf>
    <xf numFmtId="0" fontId="96" fillId="0" borderId="0" xfId="0" applyFont="1" applyAlignment="1">
      <alignment horizontal="left"/>
    </xf>
    <xf numFmtId="0" fontId="101" fillId="0" borderId="24" xfId="0" applyFont="1" applyBorder="1" applyAlignment="1">
      <alignment horizontal="center"/>
    </xf>
    <xf numFmtId="0" fontId="118" fillId="0" borderId="24" xfId="0" applyFont="1" applyBorder="1" applyAlignment="1">
      <alignment/>
    </xf>
    <xf numFmtId="0" fontId="101" fillId="0" borderId="24" xfId="0" applyFont="1" applyBorder="1" applyAlignment="1">
      <alignment/>
    </xf>
    <xf numFmtId="0" fontId="118" fillId="0" borderId="24" xfId="0" applyFont="1" applyFill="1" applyBorder="1" applyAlignment="1">
      <alignment/>
    </xf>
    <xf numFmtId="1" fontId="101" fillId="0" borderId="24" xfId="0" applyNumberFormat="1" applyFont="1" applyBorder="1" applyAlignment="1">
      <alignment horizontal="center"/>
    </xf>
    <xf numFmtId="0" fontId="90" fillId="0" borderId="29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100" fillId="0" borderId="0" xfId="0" applyFont="1" applyAlignment="1">
      <alignment/>
    </xf>
    <xf numFmtId="0" fontId="119" fillId="0" borderId="0" xfId="0" applyFont="1" applyAlignment="1">
      <alignment/>
    </xf>
    <xf numFmtId="0" fontId="90" fillId="38" borderId="41" xfId="0" applyFont="1" applyFill="1" applyBorder="1" applyAlignment="1">
      <alignment horizontal="center" vertical="center"/>
    </xf>
    <xf numFmtId="0" fontId="90" fillId="38" borderId="33" xfId="0" applyFont="1" applyFill="1" applyBorder="1" applyAlignment="1">
      <alignment horizontal="center" vertical="center"/>
    </xf>
    <xf numFmtId="164" fontId="89" fillId="34" borderId="37" xfId="0" applyNumberFormat="1" applyFont="1" applyFill="1" applyBorder="1" applyAlignment="1">
      <alignment horizontal="center" vertical="center"/>
    </xf>
    <xf numFmtId="164" fontId="89" fillId="34" borderId="36" xfId="0" applyNumberFormat="1" applyFont="1" applyFill="1" applyBorder="1" applyAlignment="1">
      <alignment horizontal="center" vertical="center"/>
    </xf>
    <xf numFmtId="164" fontId="89" fillId="34" borderId="42" xfId="0" applyNumberFormat="1" applyFont="1" applyFill="1" applyBorder="1" applyAlignment="1">
      <alignment horizontal="center" vertical="center"/>
    </xf>
    <xf numFmtId="164" fontId="89" fillId="34" borderId="43" xfId="0" applyNumberFormat="1" applyFont="1" applyFill="1" applyBorder="1" applyAlignment="1">
      <alignment horizontal="center" vertical="center"/>
    </xf>
    <xf numFmtId="164" fontId="89" fillId="36" borderId="42" xfId="0" applyNumberFormat="1" applyFont="1" applyFill="1" applyBorder="1" applyAlignment="1">
      <alignment horizontal="center" vertical="center"/>
    </xf>
    <xf numFmtId="164" fontId="89" fillId="36" borderId="43" xfId="0" applyNumberFormat="1" applyFont="1" applyFill="1" applyBorder="1" applyAlignment="1">
      <alignment horizontal="center" vertical="center"/>
    </xf>
    <xf numFmtId="0" fontId="95" fillId="38" borderId="29" xfId="0" applyFont="1" applyFill="1" applyBorder="1" applyAlignment="1">
      <alignment horizontal="center" vertical="center"/>
    </xf>
    <xf numFmtId="0" fontId="95" fillId="38" borderId="30" xfId="0" applyFont="1" applyFill="1" applyBorder="1" applyAlignment="1">
      <alignment horizontal="center" vertical="center"/>
    </xf>
    <xf numFmtId="0" fontId="90" fillId="39" borderId="10" xfId="0" applyFont="1" applyFill="1" applyBorder="1" applyAlignment="1">
      <alignment horizontal="center" vertical="center"/>
    </xf>
    <xf numFmtId="0" fontId="90" fillId="39" borderId="37" xfId="0" applyFont="1" applyFill="1" applyBorder="1" applyAlignment="1">
      <alignment horizontal="center" vertical="center"/>
    </xf>
    <xf numFmtId="164" fontId="89" fillId="13" borderId="37" xfId="0" applyNumberFormat="1" applyFont="1" applyFill="1" applyBorder="1" applyAlignment="1">
      <alignment horizontal="center" vertical="center"/>
    </xf>
    <xf numFmtId="164" fontId="89" fillId="13" borderId="36" xfId="0" applyNumberFormat="1" applyFont="1" applyFill="1" applyBorder="1" applyAlignment="1">
      <alignment horizontal="center" vertical="center"/>
    </xf>
    <xf numFmtId="0" fontId="95" fillId="39" borderId="29" xfId="0" applyFont="1" applyFill="1" applyBorder="1" applyAlignment="1">
      <alignment horizontal="center" vertical="center"/>
    </xf>
    <xf numFmtId="0" fontId="0" fillId="39" borderId="30" xfId="0" applyFill="1" applyBorder="1" applyAlignment="1">
      <alignment horizontal="center" vertical="center"/>
    </xf>
    <xf numFmtId="0" fontId="90" fillId="40" borderId="41" xfId="0" applyFont="1" applyFill="1" applyBorder="1" applyAlignment="1">
      <alignment horizontal="center" vertical="center"/>
    </xf>
    <xf numFmtId="0" fontId="90" fillId="40" borderId="33" xfId="0" applyFont="1" applyFill="1" applyBorder="1" applyAlignment="1">
      <alignment horizontal="center" vertical="center"/>
    </xf>
    <xf numFmtId="0" fontId="95" fillId="40" borderId="29" xfId="0" applyFont="1" applyFill="1" applyBorder="1" applyAlignment="1">
      <alignment horizontal="center" vertical="center"/>
    </xf>
    <xf numFmtId="0" fontId="95" fillId="40" borderId="30" xfId="0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0" fillId="0" borderId="37" xfId="0" applyFont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0" fillId="0" borderId="36" xfId="0" applyFont="1" applyBorder="1" applyAlignment="1">
      <alignment horizontal="center" vertical="center"/>
    </xf>
    <xf numFmtId="164" fontId="89" fillId="41" borderId="42" xfId="0" applyNumberFormat="1" applyFont="1" applyFill="1" applyBorder="1" applyAlignment="1">
      <alignment horizontal="center" vertical="center"/>
    </xf>
    <xf numFmtId="164" fontId="89" fillId="41" borderId="43" xfId="0" applyNumberFormat="1" applyFont="1" applyFill="1" applyBorder="1" applyAlignment="1">
      <alignment horizontal="center" vertical="center"/>
    </xf>
    <xf numFmtId="164" fontId="89" fillId="13" borderId="42" xfId="0" applyNumberFormat="1" applyFont="1" applyFill="1" applyBorder="1" applyAlignment="1">
      <alignment horizontal="center" vertical="center"/>
    </xf>
    <xf numFmtId="164" fontId="89" fillId="13" borderId="43" xfId="0" applyNumberFormat="1" applyFont="1" applyFill="1" applyBorder="1" applyAlignment="1">
      <alignment horizontal="center" vertical="center"/>
    </xf>
    <xf numFmtId="0" fontId="90" fillId="0" borderId="19" xfId="0" applyFont="1" applyBorder="1" applyAlignment="1">
      <alignment horizontal="center" vertical="center"/>
    </xf>
    <xf numFmtId="0" fontId="90" fillId="0" borderId="20" xfId="0" applyFont="1" applyBorder="1" applyAlignment="1">
      <alignment horizontal="center" vertical="center"/>
    </xf>
    <xf numFmtId="166" fontId="88" fillId="34" borderId="27" xfId="0" applyNumberFormat="1" applyFont="1" applyFill="1" applyBorder="1" applyAlignment="1">
      <alignment horizontal="center" vertical="center"/>
    </xf>
    <xf numFmtId="166" fontId="88" fillId="34" borderId="28" xfId="0" applyNumberFormat="1" applyFont="1" applyFill="1" applyBorder="1" applyAlignment="1">
      <alignment horizontal="center" vertical="center"/>
    </xf>
    <xf numFmtId="166" fontId="88" fillId="34" borderId="44" xfId="0" applyNumberFormat="1" applyFont="1" applyFill="1" applyBorder="1" applyAlignment="1">
      <alignment horizontal="center" vertical="center"/>
    </xf>
    <xf numFmtId="166" fontId="88" fillId="34" borderId="29" xfId="0" applyNumberFormat="1" applyFont="1" applyFill="1" applyBorder="1" applyAlignment="1">
      <alignment horizontal="center" vertical="center"/>
    </xf>
    <xf numFmtId="166" fontId="88" fillId="34" borderId="30" xfId="0" applyNumberFormat="1" applyFont="1" applyFill="1" applyBorder="1" applyAlignment="1">
      <alignment horizontal="center" vertical="center"/>
    </xf>
    <xf numFmtId="164" fontId="79" fillId="0" borderId="33" xfId="0" applyNumberFormat="1" applyFont="1" applyBorder="1" applyAlignment="1">
      <alignment horizontal="center" vertical="center"/>
    </xf>
    <xf numFmtId="164" fontId="79" fillId="0" borderId="45" xfId="0" applyNumberFormat="1" applyFont="1" applyBorder="1" applyAlignment="1">
      <alignment horizontal="center" vertical="center"/>
    </xf>
    <xf numFmtId="164" fontId="79" fillId="0" borderId="34" xfId="0" applyNumberFormat="1" applyFont="1" applyBorder="1" applyAlignment="1">
      <alignment horizontal="center" vertical="center"/>
    </xf>
    <xf numFmtId="164" fontId="79" fillId="0" borderId="46" xfId="0" applyNumberFormat="1" applyFont="1" applyBorder="1" applyAlignment="1">
      <alignment horizontal="center" vertical="center"/>
    </xf>
    <xf numFmtId="164" fontId="102" fillId="0" borderId="37" xfId="0" applyNumberFormat="1" applyFont="1" applyBorder="1" applyAlignment="1">
      <alignment horizontal="center" vertical="center"/>
    </xf>
    <xf numFmtId="164" fontId="102" fillId="0" borderId="35" xfId="0" applyNumberFormat="1" applyFont="1" applyBorder="1" applyAlignment="1">
      <alignment horizontal="center" vertical="center"/>
    </xf>
    <xf numFmtId="164" fontId="79" fillId="0" borderId="47" xfId="0" applyNumberFormat="1" applyFont="1" applyBorder="1" applyAlignment="1">
      <alignment horizontal="center" vertical="center"/>
    </xf>
    <xf numFmtId="164" fontId="79" fillId="0" borderId="48" xfId="0" applyNumberFormat="1" applyFont="1" applyBorder="1" applyAlignment="1">
      <alignment horizontal="center" vertical="center"/>
    </xf>
    <xf numFmtId="164" fontId="102" fillId="0" borderId="27" xfId="0" applyNumberFormat="1" applyFont="1" applyBorder="1" applyAlignment="1">
      <alignment horizontal="center" vertical="center"/>
    </xf>
    <xf numFmtId="164" fontId="102" fillId="0" borderId="28" xfId="0" applyNumberFormat="1" applyFont="1" applyBorder="1" applyAlignment="1">
      <alignment horizontal="center" vertical="center"/>
    </xf>
    <xf numFmtId="0" fontId="101" fillId="0" borderId="24" xfId="0" applyFont="1" applyBorder="1" applyAlignment="1">
      <alignment horizontal="center" vertical="center"/>
    </xf>
    <xf numFmtId="0" fontId="101" fillId="0" borderId="26" xfId="0" applyFont="1" applyBorder="1" applyAlignment="1">
      <alignment horizontal="center" vertical="center"/>
    </xf>
    <xf numFmtId="0" fontId="101" fillId="0" borderId="49" xfId="0" applyFont="1" applyBorder="1" applyAlignment="1">
      <alignment horizontal="center" vertical="center"/>
    </xf>
    <xf numFmtId="0" fontId="101" fillId="0" borderId="25" xfId="0" applyFont="1" applyBorder="1" applyAlignment="1">
      <alignment horizontal="center" vertical="center"/>
    </xf>
    <xf numFmtId="0" fontId="101" fillId="0" borderId="23" xfId="0" applyFont="1" applyBorder="1" applyAlignment="1">
      <alignment horizontal="center" vertical="center" wrapText="1"/>
    </xf>
    <xf numFmtId="0" fontId="101" fillId="0" borderId="18" xfId="0" applyFont="1" applyBorder="1" applyAlignment="1">
      <alignment horizontal="center" vertical="center" wrapText="1"/>
    </xf>
    <xf numFmtId="0" fontId="112" fillId="0" borderId="23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49" fontId="64" fillId="0" borderId="23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showGridLines="0"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V16" sqref="V16:V17"/>
    </sheetView>
  </sheetViews>
  <sheetFormatPr defaultColWidth="8.7109375" defaultRowHeight="15"/>
  <cols>
    <col min="1" max="1" width="3.421875" style="88" customWidth="1"/>
    <col min="2" max="3" width="6.00390625" style="46" customWidth="1"/>
    <col min="4" max="4" width="12.57421875" style="46" customWidth="1"/>
    <col min="5" max="5" width="0.85546875" style="44" customWidth="1"/>
    <col min="6" max="6" width="4.140625" style="45" customWidth="1"/>
    <col min="7" max="21" width="4.57421875" style="46" customWidth="1"/>
    <col min="22" max="25" width="4.421875" style="46" bestFit="1" customWidth="1"/>
    <col min="26" max="26" width="5.7109375" style="46" customWidth="1"/>
    <col min="27" max="27" width="4.28125" style="46" customWidth="1"/>
    <col min="28" max="28" width="5.28125" style="46" customWidth="1"/>
    <col min="29" max="29" width="4.140625" style="46" customWidth="1"/>
    <col min="30" max="30" width="5.28125" style="46" customWidth="1"/>
    <col min="31" max="31" width="1.8515625" style="46" customWidth="1"/>
    <col min="32" max="16384" width="8.7109375" style="46" customWidth="1"/>
  </cols>
  <sheetData>
    <row r="1" spans="2:18" ht="17.25">
      <c r="B1" s="42" t="s">
        <v>0</v>
      </c>
      <c r="C1" s="140"/>
      <c r="D1" s="43"/>
      <c r="F1" s="136"/>
      <c r="R1" s="47" t="s">
        <v>177</v>
      </c>
    </row>
    <row r="2" spans="2:6" ht="17.25">
      <c r="B2" s="42"/>
      <c r="C2" s="147"/>
      <c r="D2" s="43"/>
      <c r="F2" s="136"/>
    </row>
    <row r="3" spans="1:4" ht="18" thickBot="1">
      <c r="A3" s="102" t="s">
        <v>77</v>
      </c>
      <c r="B3" s="103"/>
      <c r="C3" s="103"/>
      <c r="D3" s="103"/>
    </row>
    <row r="4" spans="1:30" s="50" customFormat="1" ht="17.25">
      <c r="A4" s="91"/>
      <c r="B4" s="269" t="s">
        <v>2</v>
      </c>
      <c r="C4" s="270"/>
      <c r="D4" s="48" t="s">
        <v>3</v>
      </c>
      <c r="E4" s="49"/>
      <c r="F4" s="134" t="s">
        <v>15</v>
      </c>
      <c r="G4" s="277" t="s">
        <v>4</v>
      </c>
      <c r="H4" s="270"/>
      <c r="I4" s="269" t="s">
        <v>5</v>
      </c>
      <c r="J4" s="270"/>
      <c r="K4" s="269" t="s">
        <v>6</v>
      </c>
      <c r="L4" s="270"/>
      <c r="M4" s="269" t="s">
        <v>7</v>
      </c>
      <c r="N4" s="270"/>
      <c r="O4" s="269" t="s">
        <v>8</v>
      </c>
      <c r="P4" s="270"/>
      <c r="Q4" s="269" t="s">
        <v>9</v>
      </c>
      <c r="R4" s="270"/>
      <c r="S4" s="269" t="s">
        <v>10</v>
      </c>
      <c r="T4" s="270"/>
      <c r="U4" s="269" t="s">
        <v>11</v>
      </c>
      <c r="V4" s="270"/>
      <c r="W4" s="269" t="s">
        <v>12</v>
      </c>
      <c r="X4" s="270"/>
      <c r="Y4" s="269" t="s">
        <v>13</v>
      </c>
      <c r="Z4" s="270"/>
      <c r="AA4" s="269" t="s">
        <v>14</v>
      </c>
      <c r="AB4" s="270"/>
      <c r="AC4" s="269" t="s">
        <v>190</v>
      </c>
      <c r="AD4" s="270"/>
    </row>
    <row r="5" spans="1:30" s="50" customFormat="1" ht="18" thickBot="1">
      <c r="A5" s="92"/>
      <c r="B5" s="150" t="s">
        <v>129</v>
      </c>
      <c r="C5" s="151" t="s">
        <v>130</v>
      </c>
      <c r="D5" s="87" t="s">
        <v>1</v>
      </c>
      <c r="E5" s="51"/>
      <c r="F5" s="135" t="s">
        <v>76</v>
      </c>
      <c r="G5" s="278" t="s">
        <v>178</v>
      </c>
      <c r="H5" s="272"/>
      <c r="I5" s="271" t="s">
        <v>179</v>
      </c>
      <c r="J5" s="272"/>
      <c r="K5" s="271" t="s">
        <v>180</v>
      </c>
      <c r="L5" s="272"/>
      <c r="M5" s="271" t="s">
        <v>181</v>
      </c>
      <c r="N5" s="272"/>
      <c r="O5" s="271" t="s">
        <v>182</v>
      </c>
      <c r="P5" s="272"/>
      <c r="Q5" s="271" t="s">
        <v>183</v>
      </c>
      <c r="R5" s="272"/>
      <c r="S5" s="271" t="s">
        <v>184</v>
      </c>
      <c r="T5" s="272"/>
      <c r="U5" s="271" t="s">
        <v>185</v>
      </c>
      <c r="V5" s="272"/>
      <c r="W5" s="271" t="s">
        <v>186</v>
      </c>
      <c r="X5" s="272"/>
      <c r="Y5" s="271" t="s">
        <v>187</v>
      </c>
      <c r="Z5" s="272"/>
      <c r="AA5" s="271" t="s">
        <v>188</v>
      </c>
      <c r="AB5" s="272"/>
      <c r="AC5" s="271" t="s">
        <v>189</v>
      </c>
      <c r="AD5" s="272"/>
    </row>
    <row r="6" spans="1:30" ht="17.25">
      <c r="A6" s="104" t="s">
        <v>19</v>
      </c>
      <c r="B6" s="259">
        <v>3</v>
      </c>
      <c r="C6" s="260"/>
      <c r="D6" s="100" t="s">
        <v>85</v>
      </c>
      <c r="E6" s="64"/>
      <c r="F6" s="263">
        <v>2</v>
      </c>
      <c r="G6" s="59">
        <v>7</v>
      </c>
      <c r="H6" s="273">
        <v>3</v>
      </c>
      <c r="I6" s="58">
        <v>4</v>
      </c>
      <c r="J6" s="273">
        <v>4</v>
      </c>
      <c r="K6" s="59">
        <v>12</v>
      </c>
      <c r="L6" s="273">
        <v>5</v>
      </c>
      <c r="M6" s="58">
        <v>11</v>
      </c>
      <c r="N6" s="273">
        <v>6</v>
      </c>
      <c r="O6" s="59">
        <v>1</v>
      </c>
      <c r="P6" s="273">
        <v>6.5</v>
      </c>
      <c r="Q6" s="59">
        <v>2</v>
      </c>
      <c r="R6" s="273">
        <v>7.5</v>
      </c>
      <c r="S6" s="222">
        <v>2</v>
      </c>
      <c r="T6" s="273">
        <v>8</v>
      </c>
      <c r="U6" s="58">
        <v>5</v>
      </c>
      <c r="V6" s="273">
        <v>8.5</v>
      </c>
      <c r="W6" s="58">
        <v>1</v>
      </c>
      <c r="X6" s="273">
        <v>9</v>
      </c>
      <c r="Y6" s="224">
        <v>5</v>
      </c>
      <c r="Z6" s="273">
        <v>10</v>
      </c>
      <c r="AA6" s="58">
        <v>6</v>
      </c>
      <c r="AB6" s="273">
        <v>11</v>
      </c>
      <c r="AC6" s="59"/>
      <c r="AD6" s="251"/>
    </row>
    <row r="7" spans="1:30" ht="18" thickBot="1">
      <c r="A7" s="105"/>
      <c r="B7" s="152">
        <v>1918</v>
      </c>
      <c r="C7" s="156">
        <v>1940</v>
      </c>
      <c r="D7" s="101" t="s">
        <v>86</v>
      </c>
      <c r="E7" s="65"/>
      <c r="F7" s="264"/>
      <c r="G7" s="57">
        <v>1</v>
      </c>
      <c r="H7" s="274"/>
      <c r="I7" s="56">
        <v>1</v>
      </c>
      <c r="J7" s="274"/>
      <c r="K7" s="56">
        <v>1</v>
      </c>
      <c r="L7" s="274"/>
      <c r="M7" s="56">
        <v>1</v>
      </c>
      <c r="N7" s="274"/>
      <c r="O7" s="56">
        <v>0.5</v>
      </c>
      <c r="P7" s="274"/>
      <c r="Q7" s="57">
        <v>1</v>
      </c>
      <c r="R7" s="274"/>
      <c r="S7" s="225">
        <v>0.5</v>
      </c>
      <c r="T7" s="274"/>
      <c r="U7" s="57">
        <v>1</v>
      </c>
      <c r="V7" s="274"/>
      <c r="W7" s="57">
        <v>0</v>
      </c>
      <c r="X7" s="274"/>
      <c r="Y7" s="225">
        <v>1</v>
      </c>
      <c r="Z7" s="274"/>
      <c r="AA7" s="57">
        <v>1</v>
      </c>
      <c r="AB7" s="274"/>
      <c r="AC7" s="57"/>
      <c r="AD7" s="252"/>
    </row>
    <row r="8" spans="1:30" ht="17.25">
      <c r="A8" s="104" t="s">
        <v>20</v>
      </c>
      <c r="B8" s="259">
        <v>1</v>
      </c>
      <c r="C8" s="260"/>
      <c r="D8" s="100" t="s">
        <v>131</v>
      </c>
      <c r="E8" s="64"/>
      <c r="F8" s="263">
        <v>2</v>
      </c>
      <c r="G8" s="59">
        <v>4</v>
      </c>
      <c r="H8" s="261">
        <v>2.5</v>
      </c>
      <c r="I8" s="58">
        <v>5</v>
      </c>
      <c r="J8" s="253">
        <v>2.5</v>
      </c>
      <c r="K8" s="59">
        <v>6</v>
      </c>
      <c r="L8" s="253">
        <v>3</v>
      </c>
      <c r="M8" s="58">
        <v>8</v>
      </c>
      <c r="N8" s="261">
        <v>4</v>
      </c>
      <c r="O8" s="58">
        <v>3</v>
      </c>
      <c r="P8" s="255">
        <v>4.5</v>
      </c>
      <c r="Q8" s="53">
        <v>12</v>
      </c>
      <c r="R8" s="261">
        <v>5</v>
      </c>
      <c r="S8" s="58">
        <v>2</v>
      </c>
      <c r="T8" s="261">
        <v>6</v>
      </c>
      <c r="U8" s="58">
        <v>4</v>
      </c>
      <c r="V8" s="261">
        <v>7</v>
      </c>
      <c r="W8" s="59">
        <v>3</v>
      </c>
      <c r="X8" s="261">
        <v>8</v>
      </c>
      <c r="Y8" s="59">
        <v>2</v>
      </c>
      <c r="Z8" s="261">
        <v>9</v>
      </c>
      <c r="AA8" s="59">
        <v>5</v>
      </c>
      <c r="AB8" s="261">
        <v>9</v>
      </c>
      <c r="AC8" s="58"/>
      <c r="AD8" s="253"/>
    </row>
    <row r="9" spans="1:30" ht="18" thickBot="1">
      <c r="A9" s="105"/>
      <c r="B9" s="152">
        <v>1929</v>
      </c>
      <c r="C9" s="156">
        <v>1943</v>
      </c>
      <c r="D9" s="101" t="s">
        <v>88</v>
      </c>
      <c r="E9" s="65"/>
      <c r="F9" s="264"/>
      <c r="G9" s="56">
        <v>0.5</v>
      </c>
      <c r="H9" s="262"/>
      <c r="I9" s="57">
        <v>0</v>
      </c>
      <c r="J9" s="254"/>
      <c r="K9" s="57">
        <v>0.5</v>
      </c>
      <c r="L9" s="254"/>
      <c r="M9" s="57">
        <v>1</v>
      </c>
      <c r="N9" s="262"/>
      <c r="O9" s="57">
        <v>0.5</v>
      </c>
      <c r="P9" s="256"/>
      <c r="Q9" s="57">
        <v>0.5</v>
      </c>
      <c r="R9" s="262"/>
      <c r="S9" s="57">
        <v>1</v>
      </c>
      <c r="T9" s="262"/>
      <c r="U9" s="57">
        <v>1</v>
      </c>
      <c r="V9" s="262"/>
      <c r="W9" s="57">
        <v>1</v>
      </c>
      <c r="X9" s="262"/>
      <c r="Y9" s="57">
        <v>1</v>
      </c>
      <c r="Z9" s="262"/>
      <c r="AA9" s="57">
        <v>0</v>
      </c>
      <c r="AB9" s="262"/>
      <c r="AC9" s="57"/>
      <c r="AD9" s="254"/>
    </row>
    <row r="10" spans="1:30" ht="17.25">
      <c r="A10" s="104" t="s">
        <v>21</v>
      </c>
      <c r="B10" s="259">
        <v>5</v>
      </c>
      <c r="C10" s="260"/>
      <c r="D10" s="148" t="s">
        <v>161</v>
      </c>
      <c r="E10" s="64"/>
      <c r="F10" s="263">
        <v>2</v>
      </c>
      <c r="G10" s="59">
        <v>2</v>
      </c>
      <c r="H10" s="275">
        <v>2.5</v>
      </c>
      <c r="I10" s="59">
        <v>1</v>
      </c>
      <c r="J10" s="275">
        <v>3.5</v>
      </c>
      <c r="K10" s="54">
        <v>11</v>
      </c>
      <c r="L10" s="275">
        <v>4</v>
      </c>
      <c r="M10" s="222">
        <v>3</v>
      </c>
      <c r="N10" s="261">
        <v>4</v>
      </c>
      <c r="O10" s="58">
        <v>2</v>
      </c>
      <c r="P10" s="251">
        <v>4</v>
      </c>
      <c r="Q10" s="59">
        <v>4</v>
      </c>
      <c r="R10" s="261">
        <v>5</v>
      </c>
      <c r="S10" s="58">
        <v>12</v>
      </c>
      <c r="T10" s="261">
        <v>6</v>
      </c>
      <c r="U10" s="59">
        <v>3</v>
      </c>
      <c r="V10" s="251">
        <v>6</v>
      </c>
      <c r="W10" s="59">
        <v>11</v>
      </c>
      <c r="X10" s="251">
        <v>7</v>
      </c>
      <c r="Y10" s="59">
        <v>6</v>
      </c>
      <c r="Z10" s="255">
        <v>8</v>
      </c>
      <c r="AA10" s="58">
        <v>1</v>
      </c>
      <c r="AB10" s="261">
        <v>9</v>
      </c>
      <c r="AC10" s="58"/>
      <c r="AD10" s="251"/>
    </row>
    <row r="11" spans="1:30" ht="18" thickBot="1">
      <c r="A11" s="105"/>
      <c r="B11" s="152">
        <v>1870</v>
      </c>
      <c r="C11" s="156">
        <v>1871</v>
      </c>
      <c r="D11" s="149" t="s">
        <v>162</v>
      </c>
      <c r="E11" s="65"/>
      <c r="F11" s="264"/>
      <c r="G11" s="57">
        <v>0.5</v>
      </c>
      <c r="H11" s="276"/>
      <c r="I11" s="57">
        <v>1</v>
      </c>
      <c r="J11" s="276"/>
      <c r="K11" s="57">
        <v>0.5</v>
      </c>
      <c r="L11" s="276"/>
      <c r="M11" s="223">
        <v>0</v>
      </c>
      <c r="N11" s="262"/>
      <c r="O11" s="57">
        <v>0</v>
      </c>
      <c r="P11" s="252"/>
      <c r="Q11" s="57">
        <v>1</v>
      </c>
      <c r="R11" s="262"/>
      <c r="S11" s="57">
        <v>1</v>
      </c>
      <c r="T11" s="262"/>
      <c r="U11" s="57">
        <v>0</v>
      </c>
      <c r="V11" s="252"/>
      <c r="W11" s="57">
        <v>1</v>
      </c>
      <c r="X11" s="252"/>
      <c r="Y11" s="57">
        <v>1</v>
      </c>
      <c r="Z11" s="256"/>
      <c r="AA11" s="57">
        <v>1</v>
      </c>
      <c r="AB11" s="262"/>
      <c r="AC11" s="57"/>
      <c r="AD11" s="252"/>
    </row>
    <row r="12" spans="1:30" ht="17.25">
      <c r="A12" s="104" t="s">
        <v>22</v>
      </c>
      <c r="B12" s="259">
        <v>4</v>
      </c>
      <c r="C12" s="260"/>
      <c r="D12" s="100" t="s">
        <v>154</v>
      </c>
      <c r="E12" s="64"/>
      <c r="F12" s="263">
        <v>2</v>
      </c>
      <c r="G12" s="54">
        <v>1</v>
      </c>
      <c r="H12" s="261">
        <v>2.5</v>
      </c>
      <c r="I12" s="53">
        <v>3</v>
      </c>
      <c r="J12" s="251">
        <v>2.5</v>
      </c>
      <c r="K12" s="58">
        <v>2</v>
      </c>
      <c r="L12" s="255">
        <v>3.5</v>
      </c>
      <c r="M12" s="53">
        <v>12</v>
      </c>
      <c r="N12" s="261">
        <v>4</v>
      </c>
      <c r="O12" s="224">
        <v>10</v>
      </c>
      <c r="P12" s="261">
        <v>5</v>
      </c>
      <c r="Q12" s="54">
        <v>5</v>
      </c>
      <c r="R12" s="261">
        <v>5</v>
      </c>
      <c r="S12" s="53">
        <v>11</v>
      </c>
      <c r="T12" s="261">
        <v>6</v>
      </c>
      <c r="U12" s="59">
        <v>1</v>
      </c>
      <c r="V12" s="251">
        <v>6</v>
      </c>
      <c r="W12" s="59">
        <v>2</v>
      </c>
      <c r="X12" s="251">
        <v>6.5</v>
      </c>
      <c r="Y12" s="222">
        <v>10</v>
      </c>
      <c r="Z12" s="251">
        <v>7.5</v>
      </c>
      <c r="AA12" s="58">
        <v>12</v>
      </c>
      <c r="AB12" s="255">
        <v>8.5</v>
      </c>
      <c r="AC12" s="58"/>
      <c r="AD12" s="251"/>
    </row>
    <row r="13" spans="1:30" ht="18" thickBot="1">
      <c r="A13" s="105"/>
      <c r="B13" s="152">
        <v>1908</v>
      </c>
      <c r="C13" s="156">
        <v>1967</v>
      </c>
      <c r="D13" s="101" t="s">
        <v>155</v>
      </c>
      <c r="E13" s="65"/>
      <c r="F13" s="264"/>
      <c r="G13" s="57">
        <v>0.5</v>
      </c>
      <c r="H13" s="262"/>
      <c r="I13" s="57">
        <v>0</v>
      </c>
      <c r="J13" s="252"/>
      <c r="K13" s="57">
        <v>1</v>
      </c>
      <c r="L13" s="256"/>
      <c r="M13" s="57">
        <v>0.5</v>
      </c>
      <c r="N13" s="262"/>
      <c r="O13" s="225">
        <v>1</v>
      </c>
      <c r="P13" s="262"/>
      <c r="Q13" s="57">
        <v>0</v>
      </c>
      <c r="R13" s="262"/>
      <c r="S13" s="57">
        <v>1</v>
      </c>
      <c r="T13" s="262"/>
      <c r="U13" s="57">
        <v>0</v>
      </c>
      <c r="V13" s="252"/>
      <c r="W13" s="57">
        <v>0.5</v>
      </c>
      <c r="X13" s="252"/>
      <c r="Y13" s="225">
        <v>1</v>
      </c>
      <c r="Z13" s="252"/>
      <c r="AA13" s="57">
        <v>1</v>
      </c>
      <c r="AB13" s="256"/>
      <c r="AC13" s="57"/>
      <c r="AD13" s="252"/>
    </row>
    <row r="14" spans="1:30" ht="17.25">
      <c r="A14" s="104" t="s">
        <v>23</v>
      </c>
      <c r="B14" s="259">
        <v>6</v>
      </c>
      <c r="C14" s="260"/>
      <c r="D14" s="100" t="s">
        <v>202</v>
      </c>
      <c r="E14" s="64"/>
      <c r="F14" s="263">
        <v>2</v>
      </c>
      <c r="G14" s="214" t="s">
        <v>111</v>
      </c>
      <c r="H14" s="253">
        <v>3</v>
      </c>
      <c r="I14" s="58">
        <v>12</v>
      </c>
      <c r="J14" s="253">
        <v>3</v>
      </c>
      <c r="K14" s="58">
        <v>1</v>
      </c>
      <c r="L14" s="251">
        <v>3.5</v>
      </c>
      <c r="M14" s="59">
        <v>2</v>
      </c>
      <c r="N14" s="251">
        <v>3.5</v>
      </c>
      <c r="O14" s="58">
        <v>10</v>
      </c>
      <c r="P14" s="255">
        <v>4.5</v>
      </c>
      <c r="Q14" s="59">
        <v>8</v>
      </c>
      <c r="R14" s="255">
        <v>4.5</v>
      </c>
      <c r="S14" s="58">
        <v>8</v>
      </c>
      <c r="T14" s="255">
        <v>5.5</v>
      </c>
      <c r="U14" s="58">
        <v>9</v>
      </c>
      <c r="V14" s="255">
        <v>6.5</v>
      </c>
      <c r="W14" s="59">
        <v>10</v>
      </c>
      <c r="X14" s="255">
        <v>7.5</v>
      </c>
      <c r="Y14" s="58">
        <v>5</v>
      </c>
      <c r="Z14" s="251">
        <v>7.5</v>
      </c>
      <c r="AA14" s="59">
        <v>3</v>
      </c>
      <c r="AB14" s="251">
        <v>7.5</v>
      </c>
      <c r="AC14" s="59"/>
      <c r="AD14" s="251"/>
    </row>
    <row r="15" spans="1:30" ht="18" thickBot="1">
      <c r="A15" s="105"/>
      <c r="B15" s="152">
        <v>1596</v>
      </c>
      <c r="C15" s="156">
        <v>1699</v>
      </c>
      <c r="D15" s="101" t="s">
        <v>205</v>
      </c>
      <c r="E15" s="65"/>
      <c r="F15" s="264"/>
      <c r="G15" s="57">
        <v>1</v>
      </c>
      <c r="H15" s="254"/>
      <c r="I15" s="57">
        <v>0</v>
      </c>
      <c r="J15" s="254"/>
      <c r="K15" s="57">
        <v>0.5</v>
      </c>
      <c r="L15" s="252"/>
      <c r="M15" s="57">
        <v>0</v>
      </c>
      <c r="N15" s="252"/>
      <c r="O15" s="57">
        <v>1</v>
      </c>
      <c r="P15" s="256"/>
      <c r="Q15" s="57">
        <v>0</v>
      </c>
      <c r="R15" s="256"/>
      <c r="S15" s="57">
        <v>1</v>
      </c>
      <c r="T15" s="256"/>
      <c r="U15" s="57">
        <v>1</v>
      </c>
      <c r="V15" s="256"/>
      <c r="W15" s="57">
        <v>1</v>
      </c>
      <c r="X15" s="256"/>
      <c r="Y15" s="57">
        <v>0</v>
      </c>
      <c r="Z15" s="252"/>
      <c r="AA15" s="57">
        <v>0</v>
      </c>
      <c r="AB15" s="252"/>
      <c r="AC15" s="57"/>
      <c r="AD15" s="252"/>
    </row>
    <row r="16" spans="1:30" ht="17.25">
      <c r="A16" s="104" t="s">
        <v>24</v>
      </c>
      <c r="B16" s="249">
        <v>12</v>
      </c>
      <c r="C16" s="250"/>
      <c r="D16" s="100" t="s">
        <v>195</v>
      </c>
      <c r="E16" s="63"/>
      <c r="F16" s="257">
        <v>1</v>
      </c>
      <c r="G16" s="58">
        <v>8</v>
      </c>
      <c r="H16" s="253">
        <v>2</v>
      </c>
      <c r="I16" s="59">
        <v>6</v>
      </c>
      <c r="J16" s="255">
        <v>3</v>
      </c>
      <c r="K16" s="54">
        <v>3</v>
      </c>
      <c r="L16" s="253">
        <v>3</v>
      </c>
      <c r="M16" s="58">
        <v>4</v>
      </c>
      <c r="N16" s="255">
        <v>3.5</v>
      </c>
      <c r="O16" s="59">
        <v>11</v>
      </c>
      <c r="P16" s="255">
        <v>4.5</v>
      </c>
      <c r="Q16" s="58">
        <v>1</v>
      </c>
      <c r="R16" s="261">
        <v>5</v>
      </c>
      <c r="S16" s="59">
        <v>5</v>
      </c>
      <c r="T16" s="251">
        <v>5</v>
      </c>
      <c r="U16" s="212" t="s">
        <v>206</v>
      </c>
      <c r="V16" s="251">
        <v>5</v>
      </c>
      <c r="W16" s="59">
        <v>8</v>
      </c>
      <c r="X16" s="251">
        <v>6</v>
      </c>
      <c r="Y16" s="58">
        <v>11</v>
      </c>
      <c r="Z16" s="251">
        <v>7</v>
      </c>
      <c r="AA16" s="53">
        <v>4</v>
      </c>
      <c r="AB16" s="251">
        <v>7</v>
      </c>
      <c r="AC16" s="191"/>
      <c r="AD16" s="251"/>
    </row>
    <row r="17" spans="1:30" ht="18" thickBot="1">
      <c r="A17" s="105"/>
      <c r="B17" s="152">
        <v>1519</v>
      </c>
      <c r="C17" s="156">
        <v>1582</v>
      </c>
      <c r="D17" s="101" t="s">
        <v>199</v>
      </c>
      <c r="E17" s="63"/>
      <c r="F17" s="258"/>
      <c r="G17" s="57">
        <v>1</v>
      </c>
      <c r="H17" s="254"/>
      <c r="I17" s="57">
        <v>1</v>
      </c>
      <c r="J17" s="256"/>
      <c r="K17" s="57">
        <v>0</v>
      </c>
      <c r="L17" s="254"/>
      <c r="M17" s="57">
        <v>0.5</v>
      </c>
      <c r="N17" s="256"/>
      <c r="O17" s="57">
        <v>1</v>
      </c>
      <c r="P17" s="256"/>
      <c r="Q17" s="57">
        <v>0.5</v>
      </c>
      <c r="R17" s="262"/>
      <c r="S17" s="57">
        <v>0</v>
      </c>
      <c r="T17" s="252"/>
      <c r="U17" s="213">
        <v>0</v>
      </c>
      <c r="V17" s="252"/>
      <c r="W17" s="57">
        <v>1</v>
      </c>
      <c r="X17" s="252"/>
      <c r="Y17" s="57">
        <v>1</v>
      </c>
      <c r="Z17" s="252"/>
      <c r="AA17" s="57">
        <v>0</v>
      </c>
      <c r="AB17" s="252"/>
      <c r="AC17" s="57"/>
      <c r="AD17" s="252"/>
    </row>
    <row r="18" spans="1:30" ht="17.25">
      <c r="A18" s="104" t="s">
        <v>25</v>
      </c>
      <c r="B18" s="265">
        <v>17</v>
      </c>
      <c r="C18" s="266"/>
      <c r="D18" s="100" t="s">
        <v>209</v>
      </c>
      <c r="E18" s="63"/>
      <c r="F18" s="267">
        <v>0</v>
      </c>
      <c r="G18" s="58">
        <v>9</v>
      </c>
      <c r="H18" s="253">
        <v>0.5</v>
      </c>
      <c r="I18" s="58">
        <v>13</v>
      </c>
      <c r="J18" s="253">
        <v>1</v>
      </c>
      <c r="K18" s="58">
        <v>15</v>
      </c>
      <c r="L18" s="251">
        <v>2</v>
      </c>
      <c r="M18" s="59">
        <v>9</v>
      </c>
      <c r="N18" s="251">
        <v>2</v>
      </c>
      <c r="O18" s="58">
        <v>16</v>
      </c>
      <c r="P18" s="251">
        <v>3</v>
      </c>
      <c r="Q18" s="59">
        <v>13</v>
      </c>
      <c r="R18" s="251">
        <v>3.5</v>
      </c>
      <c r="S18" s="58">
        <v>15</v>
      </c>
      <c r="T18" s="251">
        <v>4</v>
      </c>
      <c r="U18" s="59">
        <v>10</v>
      </c>
      <c r="V18" s="251">
        <v>4</v>
      </c>
      <c r="W18" s="222">
        <v>18</v>
      </c>
      <c r="X18" s="251">
        <v>5.5</v>
      </c>
      <c r="Y18" s="212" t="s">
        <v>206</v>
      </c>
      <c r="Z18" s="251">
        <v>5.5</v>
      </c>
      <c r="AA18" s="59">
        <v>2</v>
      </c>
      <c r="AB18" s="251">
        <v>6.5</v>
      </c>
      <c r="AC18" s="58"/>
      <c r="AD18" s="251"/>
    </row>
    <row r="19" spans="1:30" ht="18" thickBot="1">
      <c r="A19" s="105"/>
      <c r="B19" s="163"/>
      <c r="C19" s="192"/>
      <c r="D19" s="101" t="s">
        <v>210</v>
      </c>
      <c r="E19" s="63"/>
      <c r="F19" s="268"/>
      <c r="G19" s="57">
        <v>0.5</v>
      </c>
      <c r="H19" s="254"/>
      <c r="I19" s="57">
        <v>0.5</v>
      </c>
      <c r="J19" s="254"/>
      <c r="K19" s="57">
        <v>1</v>
      </c>
      <c r="L19" s="252"/>
      <c r="M19" s="57">
        <v>0</v>
      </c>
      <c r="N19" s="252"/>
      <c r="O19" s="57">
        <v>1</v>
      </c>
      <c r="P19" s="252"/>
      <c r="Q19" s="57">
        <v>0.5</v>
      </c>
      <c r="R19" s="252"/>
      <c r="S19" s="57">
        <v>1</v>
      </c>
      <c r="T19" s="252"/>
      <c r="U19" s="57">
        <v>0</v>
      </c>
      <c r="V19" s="252"/>
      <c r="W19" s="225">
        <v>1</v>
      </c>
      <c r="X19" s="252"/>
      <c r="Y19" s="213">
        <v>0</v>
      </c>
      <c r="Z19" s="252"/>
      <c r="AA19" s="57">
        <v>1</v>
      </c>
      <c r="AB19" s="252"/>
      <c r="AC19" s="57"/>
      <c r="AD19" s="252"/>
    </row>
    <row r="20" spans="1:30" ht="17.25">
      <c r="A20" s="104" t="s">
        <v>26</v>
      </c>
      <c r="B20" s="249">
        <v>10</v>
      </c>
      <c r="C20" s="250"/>
      <c r="D20" s="100" t="s">
        <v>197</v>
      </c>
      <c r="E20" s="63"/>
      <c r="F20" s="257">
        <v>1</v>
      </c>
      <c r="G20" s="58">
        <v>14</v>
      </c>
      <c r="H20" s="253">
        <v>2</v>
      </c>
      <c r="I20" s="224">
        <v>4</v>
      </c>
      <c r="J20" s="253">
        <v>2</v>
      </c>
      <c r="K20" s="59">
        <v>8</v>
      </c>
      <c r="L20" s="253">
        <v>2</v>
      </c>
      <c r="M20" s="58">
        <v>7</v>
      </c>
      <c r="N20" s="253">
        <v>3</v>
      </c>
      <c r="O20" s="59">
        <v>6</v>
      </c>
      <c r="P20" s="251">
        <v>3</v>
      </c>
      <c r="Q20" s="59">
        <v>11</v>
      </c>
      <c r="R20" s="251">
        <v>3</v>
      </c>
      <c r="S20" s="59">
        <v>7</v>
      </c>
      <c r="T20" s="251">
        <v>4</v>
      </c>
      <c r="U20" s="58">
        <v>17</v>
      </c>
      <c r="V20" s="251">
        <v>5</v>
      </c>
      <c r="W20" s="58">
        <v>6</v>
      </c>
      <c r="X20" s="251">
        <v>5</v>
      </c>
      <c r="Y20" s="58">
        <v>8</v>
      </c>
      <c r="Z20" s="251">
        <v>6</v>
      </c>
      <c r="AA20" s="222">
        <v>4</v>
      </c>
      <c r="AB20" s="251">
        <v>6</v>
      </c>
      <c r="AC20" s="59"/>
      <c r="AD20" s="251"/>
    </row>
    <row r="21" spans="1:30" ht="18" thickBot="1">
      <c r="A21" s="105"/>
      <c r="B21" s="152">
        <v>1560</v>
      </c>
      <c r="C21" s="156">
        <v>1643</v>
      </c>
      <c r="D21" s="101" t="s">
        <v>87</v>
      </c>
      <c r="E21" s="63"/>
      <c r="F21" s="258"/>
      <c r="G21" s="57">
        <v>1</v>
      </c>
      <c r="H21" s="254"/>
      <c r="I21" s="225">
        <v>0</v>
      </c>
      <c r="J21" s="254"/>
      <c r="K21" s="57">
        <v>0</v>
      </c>
      <c r="L21" s="254"/>
      <c r="M21" s="57">
        <v>1</v>
      </c>
      <c r="N21" s="254"/>
      <c r="O21" s="57">
        <v>0</v>
      </c>
      <c r="P21" s="252"/>
      <c r="Q21" s="57">
        <v>0</v>
      </c>
      <c r="R21" s="252"/>
      <c r="S21" s="57">
        <v>1</v>
      </c>
      <c r="T21" s="252"/>
      <c r="U21" s="57">
        <v>1</v>
      </c>
      <c r="V21" s="252"/>
      <c r="W21" s="57">
        <v>0</v>
      </c>
      <c r="X21" s="252"/>
      <c r="Y21" s="57">
        <v>1</v>
      </c>
      <c r="Z21" s="252"/>
      <c r="AA21" s="225">
        <v>0</v>
      </c>
      <c r="AB21" s="252"/>
      <c r="AC21" s="57"/>
      <c r="AD21" s="252"/>
    </row>
    <row r="22" spans="1:30" ht="17.25">
      <c r="A22" s="104" t="s">
        <v>27</v>
      </c>
      <c r="B22" s="259">
        <v>2</v>
      </c>
      <c r="C22" s="260"/>
      <c r="D22" s="100" t="s">
        <v>193</v>
      </c>
      <c r="E22" s="64"/>
      <c r="F22" s="263">
        <v>2</v>
      </c>
      <c r="G22" s="58">
        <v>5</v>
      </c>
      <c r="H22" s="261">
        <v>2.5</v>
      </c>
      <c r="I22" s="224">
        <v>3</v>
      </c>
      <c r="J22" s="253">
        <v>3</v>
      </c>
      <c r="K22" s="59">
        <v>4</v>
      </c>
      <c r="L22" s="253">
        <v>3</v>
      </c>
      <c r="M22" s="58">
        <v>6</v>
      </c>
      <c r="N22" s="261">
        <v>4</v>
      </c>
      <c r="O22" s="59">
        <v>5</v>
      </c>
      <c r="P22" s="261">
        <v>5</v>
      </c>
      <c r="Q22" s="58">
        <v>3</v>
      </c>
      <c r="R22" s="261">
        <v>5</v>
      </c>
      <c r="S22" s="59">
        <v>1</v>
      </c>
      <c r="T22" s="251">
        <v>5</v>
      </c>
      <c r="U22" s="212" t="s">
        <v>206</v>
      </c>
      <c r="V22" s="251">
        <v>5</v>
      </c>
      <c r="W22" s="58">
        <v>4</v>
      </c>
      <c r="X22" s="253">
        <v>5.5</v>
      </c>
      <c r="Y22" s="58">
        <v>1</v>
      </c>
      <c r="Z22" s="253">
        <v>5.5</v>
      </c>
      <c r="AA22" s="58">
        <v>17</v>
      </c>
      <c r="AB22" s="251">
        <v>5.5</v>
      </c>
      <c r="AC22" s="59"/>
      <c r="AD22" s="251"/>
    </row>
    <row r="23" spans="1:30" ht="18" thickBot="1">
      <c r="A23" s="105"/>
      <c r="B23" s="152">
        <v>1927</v>
      </c>
      <c r="C23" s="156">
        <v>1906</v>
      </c>
      <c r="D23" s="101" t="s">
        <v>198</v>
      </c>
      <c r="E23" s="65"/>
      <c r="F23" s="264"/>
      <c r="G23" s="56">
        <v>0.5</v>
      </c>
      <c r="H23" s="262"/>
      <c r="I23" s="225">
        <v>0.5</v>
      </c>
      <c r="J23" s="254"/>
      <c r="K23" s="56">
        <v>0</v>
      </c>
      <c r="L23" s="254"/>
      <c r="M23" s="57">
        <v>1</v>
      </c>
      <c r="N23" s="262"/>
      <c r="O23" s="57">
        <v>1</v>
      </c>
      <c r="P23" s="262"/>
      <c r="Q23" s="57">
        <v>0</v>
      </c>
      <c r="R23" s="262"/>
      <c r="S23" s="57">
        <v>0</v>
      </c>
      <c r="T23" s="252"/>
      <c r="U23" s="213">
        <v>0</v>
      </c>
      <c r="V23" s="252"/>
      <c r="W23" s="57">
        <v>0.5</v>
      </c>
      <c r="X23" s="254"/>
      <c r="Y23" s="57">
        <v>0</v>
      </c>
      <c r="Z23" s="254"/>
      <c r="AA23" s="57">
        <v>0</v>
      </c>
      <c r="AB23" s="252"/>
      <c r="AC23" s="57"/>
      <c r="AD23" s="252"/>
    </row>
    <row r="24" spans="1:30" ht="17.25">
      <c r="A24" s="104" t="s">
        <v>28</v>
      </c>
      <c r="B24" s="249">
        <v>9</v>
      </c>
      <c r="C24" s="250"/>
      <c r="D24" s="100" t="s">
        <v>203</v>
      </c>
      <c r="E24" s="63"/>
      <c r="F24" s="257">
        <v>1</v>
      </c>
      <c r="G24" s="59">
        <v>17</v>
      </c>
      <c r="H24" s="253">
        <v>1.5</v>
      </c>
      <c r="I24" s="59">
        <v>11</v>
      </c>
      <c r="J24" s="253">
        <v>1.5</v>
      </c>
      <c r="K24" s="58">
        <v>13</v>
      </c>
      <c r="L24" s="253">
        <v>2.5</v>
      </c>
      <c r="M24" s="58">
        <v>17</v>
      </c>
      <c r="N24" s="251">
        <v>3.5</v>
      </c>
      <c r="O24" s="212" t="s">
        <v>206</v>
      </c>
      <c r="P24" s="251">
        <v>3.5</v>
      </c>
      <c r="Q24" s="212" t="s">
        <v>206</v>
      </c>
      <c r="R24" s="251">
        <v>3.5</v>
      </c>
      <c r="S24" s="59">
        <v>13</v>
      </c>
      <c r="T24" s="251">
        <v>4.5</v>
      </c>
      <c r="U24" s="59">
        <v>6</v>
      </c>
      <c r="V24" s="251">
        <v>4.5</v>
      </c>
      <c r="W24" s="58">
        <v>7</v>
      </c>
      <c r="X24" s="251">
        <v>5</v>
      </c>
      <c r="Y24" s="212" t="s">
        <v>206</v>
      </c>
      <c r="Z24" s="251">
        <v>5</v>
      </c>
      <c r="AA24" s="191">
        <v>8</v>
      </c>
      <c r="AB24" s="251">
        <v>5.5</v>
      </c>
      <c r="AC24" s="58"/>
      <c r="AD24" s="251"/>
    </row>
    <row r="25" spans="1:30" ht="18" thickBot="1">
      <c r="A25" s="105"/>
      <c r="B25" s="152">
        <v>1581</v>
      </c>
      <c r="C25" s="156">
        <v>1615</v>
      </c>
      <c r="D25" s="101" t="s">
        <v>205</v>
      </c>
      <c r="E25" s="63"/>
      <c r="F25" s="258"/>
      <c r="G25" s="57">
        <v>0.5</v>
      </c>
      <c r="H25" s="254"/>
      <c r="I25" s="57">
        <v>0</v>
      </c>
      <c r="J25" s="254"/>
      <c r="K25" s="57">
        <v>1</v>
      </c>
      <c r="L25" s="254"/>
      <c r="M25" s="56">
        <v>1</v>
      </c>
      <c r="N25" s="252"/>
      <c r="O25" s="213">
        <v>0</v>
      </c>
      <c r="P25" s="252"/>
      <c r="Q25" s="213">
        <v>0</v>
      </c>
      <c r="R25" s="252"/>
      <c r="S25" s="57">
        <v>1</v>
      </c>
      <c r="T25" s="252"/>
      <c r="U25" s="57">
        <v>0</v>
      </c>
      <c r="V25" s="252"/>
      <c r="W25" s="57">
        <v>0.5</v>
      </c>
      <c r="X25" s="252"/>
      <c r="Y25" s="213">
        <v>0</v>
      </c>
      <c r="Z25" s="252"/>
      <c r="AA25" s="57">
        <v>0.5</v>
      </c>
      <c r="AB25" s="252"/>
      <c r="AC25" s="57"/>
      <c r="AD25" s="252"/>
    </row>
    <row r="26" spans="1:30" ht="17.25">
      <c r="A26" s="104" t="s">
        <v>29</v>
      </c>
      <c r="B26" s="249">
        <v>11</v>
      </c>
      <c r="C26" s="250"/>
      <c r="D26" s="100" t="s">
        <v>173</v>
      </c>
      <c r="E26" s="64"/>
      <c r="F26" s="257">
        <v>1</v>
      </c>
      <c r="G26" s="53">
        <v>15</v>
      </c>
      <c r="H26" s="253">
        <v>2</v>
      </c>
      <c r="I26" s="58">
        <v>9</v>
      </c>
      <c r="J26" s="255">
        <v>3</v>
      </c>
      <c r="K26" s="59">
        <v>5</v>
      </c>
      <c r="L26" s="255">
        <v>3.5</v>
      </c>
      <c r="M26" s="59">
        <v>3</v>
      </c>
      <c r="N26" s="255">
        <v>3.5</v>
      </c>
      <c r="O26" s="54">
        <v>12</v>
      </c>
      <c r="P26" s="251">
        <v>3.5</v>
      </c>
      <c r="Q26" s="58">
        <v>10</v>
      </c>
      <c r="R26" s="255">
        <v>4.5</v>
      </c>
      <c r="S26" s="58">
        <v>4</v>
      </c>
      <c r="T26" s="251">
        <v>4.5</v>
      </c>
      <c r="U26" s="59">
        <v>8</v>
      </c>
      <c r="V26" s="251">
        <v>5.5</v>
      </c>
      <c r="W26" s="58">
        <v>5</v>
      </c>
      <c r="X26" s="251">
        <v>5.5</v>
      </c>
      <c r="Y26" s="59">
        <v>12</v>
      </c>
      <c r="Z26" s="251">
        <v>5.5</v>
      </c>
      <c r="AA26" s="212" t="s">
        <v>206</v>
      </c>
      <c r="AB26" s="251">
        <v>5.5</v>
      </c>
      <c r="AC26" s="54"/>
      <c r="AD26" s="251"/>
    </row>
    <row r="27" spans="1:30" ht="18" thickBot="1">
      <c r="A27" s="105"/>
      <c r="B27" s="152">
        <v>1525</v>
      </c>
      <c r="C27" s="156">
        <v>1614</v>
      </c>
      <c r="D27" s="101" t="s">
        <v>174</v>
      </c>
      <c r="E27" s="65"/>
      <c r="F27" s="258"/>
      <c r="G27" s="57">
        <v>1</v>
      </c>
      <c r="H27" s="254"/>
      <c r="I27" s="57">
        <v>1</v>
      </c>
      <c r="J27" s="256"/>
      <c r="K27" s="57">
        <v>0.5</v>
      </c>
      <c r="L27" s="256"/>
      <c r="M27" s="57">
        <v>0</v>
      </c>
      <c r="N27" s="256"/>
      <c r="O27" s="57">
        <v>0</v>
      </c>
      <c r="P27" s="252"/>
      <c r="Q27" s="57">
        <v>1</v>
      </c>
      <c r="R27" s="256"/>
      <c r="S27" s="57">
        <v>0</v>
      </c>
      <c r="T27" s="252"/>
      <c r="U27" s="57">
        <v>1</v>
      </c>
      <c r="V27" s="252"/>
      <c r="W27" s="57">
        <v>0</v>
      </c>
      <c r="X27" s="252"/>
      <c r="Y27" s="57">
        <v>0</v>
      </c>
      <c r="Z27" s="252"/>
      <c r="AA27" s="213">
        <v>0</v>
      </c>
      <c r="AB27" s="252"/>
      <c r="AC27" s="57"/>
      <c r="AD27" s="252"/>
    </row>
    <row r="28" spans="1:30" ht="17.25">
      <c r="A28" s="104" t="s">
        <v>30</v>
      </c>
      <c r="B28" s="249">
        <v>7</v>
      </c>
      <c r="C28" s="250"/>
      <c r="D28" s="100" t="s">
        <v>160</v>
      </c>
      <c r="E28" s="64"/>
      <c r="F28" s="257">
        <v>1</v>
      </c>
      <c r="G28" s="54">
        <v>3</v>
      </c>
      <c r="H28" s="253">
        <v>1</v>
      </c>
      <c r="I28" s="58">
        <v>18</v>
      </c>
      <c r="J28" s="253">
        <v>2</v>
      </c>
      <c r="K28" s="53">
        <v>18</v>
      </c>
      <c r="L28" s="253">
        <v>2</v>
      </c>
      <c r="M28" s="59">
        <v>10</v>
      </c>
      <c r="N28" s="251">
        <v>2</v>
      </c>
      <c r="O28" s="54">
        <v>15</v>
      </c>
      <c r="P28" s="253">
        <v>2</v>
      </c>
      <c r="Q28" s="53">
        <v>15</v>
      </c>
      <c r="R28" s="251">
        <v>3</v>
      </c>
      <c r="S28" s="58">
        <v>10</v>
      </c>
      <c r="T28" s="253">
        <v>3</v>
      </c>
      <c r="U28" s="58">
        <v>15</v>
      </c>
      <c r="V28" s="253">
        <v>4</v>
      </c>
      <c r="W28" s="59">
        <v>9</v>
      </c>
      <c r="X28" s="253">
        <v>4.5</v>
      </c>
      <c r="Y28" s="59">
        <v>14</v>
      </c>
      <c r="Z28" s="253">
        <v>4.5</v>
      </c>
      <c r="AA28" s="59">
        <v>13</v>
      </c>
      <c r="AB28" s="251">
        <v>5</v>
      </c>
      <c r="AC28" s="59"/>
      <c r="AD28" s="251"/>
    </row>
    <row r="29" spans="1:30" ht="18" thickBot="1">
      <c r="A29" s="105"/>
      <c r="B29" s="152">
        <v>1596</v>
      </c>
      <c r="C29" s="156">
        <v>1612</v>
      </c>
      <c r="D29" s="101" t="s">
        <v>86</v>
      </c>
      <c r="E29" s="65"/>
      <c r="F29" s="258"/>
      <c r="G29" s="57">
        <v>0</v>
      </c>
      <c r="H29" s="254"/>
      <c r="I29" s="57">
        <v>1</v>
      </c>
      <c r="J29" s="254"/>
      <c r="K29" s="57">
        <v>0</v>
      </c>
      <c r="L29" s="254"/>
      <c r="M29" s="57">
        <v>0</v>
      </c>
      <c r="N29" s="252"/>
      <c r="O29" s="57">
        <v>0</v>
      </c>
      <c r="P29" s="254"/>
      <c r="Q29" s="57">
        <v>1</v>
      </c>
      <c r="R29" s="252"/>
      <c r="S29" s="57">
        <v>0</v>
      </c>
      <c r="T29" s="254"/>
      <c r="U29" s="57">
        <v>1</v>
      </c>
      <c r="V29" s="254"/>
      <c r="W29" s="57">
        <v>0.5</v>
      </c>
      <c r="X29" s="254"/>
      <c r="Y29" s="57">
        <v>0</v>
      </c>
      <c r="Z29" s="254"/>
      <c r="AA29" s="57">
        <v>0.5</v>
      </c>
      <c r="AB29" s="252"/>
      <c r="AC29" s="57"/>
      <c r="AD29" s="252"/>
    </row>
    <row r="30" spans="1:30" ht="17.25">
      <c r="A30" s="104" t="s">
        <v>31</v>
      </c>
      <c r="B30" s="249">
        <v>8</v>
      </c>
      <c r="C30" s="250"/>
      <c r="D30" s="100" t="s">
        <v>89</v>
      </c>
      <c r="E30" s="64"/>
      <c r="F30" s="257">
        <v>1</v>
      </c>
      <c r="G30" s="59">
        <v>12</v>
      </c>
      <c r="H30" s="253">
        <v>1</v>
      </c>
      <c r="I30" s="59">
        <v>14</v>
      </c>
      <c r="J30" s="253">
        <v>1.5</v>
      </c>
      <c r="K30" s="58">
        <v>10</v>
      </c>
      <c r="L30" s="253">
        <v>2.5</v>
      </c>
      <c r="M30" s="59">
        <v>1</v>
      </c>
      <c r="N30" s="253">
        <v>2.5</v>
      </c>
      <c r="O30" s="58">
        <v>15</v>
      </c>
      <c r="P30" s="251">
        <v>3.5</v>
      </c>
      <c r="Q30" s="58">
        <v>6</v>
      </c>
      <c r="R30" s="255">
        <v>4.5</v>
      </c>
      <c r="S30" s="59">
        <v>6</v>
      </c>
      <c r="T30" s="251">
        <v>4.5</v>
      </c>
      <c r="U30" s="58">
        <v>11</v>
      </c>
      <c r="V30" s="251">
        <v>4.5</v>
      </c>
      <c r="W30" s="58">
        <v>12</v>
      </c>
      <c r="X30" s="251">
        <v>4.5</v>
      </c>
      <c r="Y30" s="59">
        <v>10</v>
      </c>
      <c r="Z30" s="251">
        <v>4.5</v>
      </c>
      <c r="AA30" s="58">
        <v>9</v>
      </c>
      <c r="AB30" s="251">
        <v>5</v>
      </c>
      <c r="AC30" s="59"/>
      <c r="AD30" s="253"/>
    </row>
    <row r="31" spans="1:30" ht="18" thickBot="1">
      <c r="A31" s="105"/>
      <c r="B31" s="152">
        <v>1596</v>
      </c>
      <c r="C31" s="156">
        <v>1607</v>
      </c>
      <c r="D31" s="101" t="s">
        <v>87</v>
      </c>
      <c r="E31" s="65"/>
      <c r="F31" s="258"/>
      <c r="G31" s="56">
        <v>0</v>
      </c>
      <c r="H31" s="254"/>
      <c r="I31" s="57">
        <v>0.5</v>
      </c>
      <c r="J31" s="254"/>
      <c r="K31" s="57">
        <v>1</v>
      </c>
      <c r="L31" s="254"/>
      <c r="M31" s="57">
        <v>0</v>
      </c>
      <c r="N31" s="254"/>
      <c r="O31" s="57">
        <v>1</v>
      </c>
      <c r="P31" s="252"/>
      <c r="Q31" s="57">
        <v>1</v>
      </c>
      <c r="R31" s="256"/>
      <c r="S31" s="57">
        <v>0</v>
      </c>
      <c r="T31" s="252"/>
      <c r="U31" s="57">
        <v>0</v>
      </c>
      <c r="V31" s="252"/>
      <c r="W31" s="57">
        <v>0</v>
      </c>
      <c r="X31" s="252"/>
      <c r="Y31" s="57">
        <v>0</v>
      </c>
      <c r="Z31" s="252"/>
      <c r="AA31" s="57">
        <v>0.5</v>
      </c>
      <c r="AB31" s="252"/>
      <c r="AC31" s="57"/>
      <c r="AD31" s="254"/>
    </row>
    <row r="32" spans="1:30" ht="17.25">
      <c r="A32" s="193" t="s">
        <v>32</v>
      </c>
      <c r="B32" s="265">
        <v>14</v>
      </c>
      <c r="C32" s="266"/>
      <c r="D32" s="100" t="s">
        <v>132</v>
      </c>
      <c r="E32" s="64"/>
      <c r="F32" s="267">
        <v>0</v>
      </c>
      <c r="G32" s="59">
        <v>10</v>
      </c>
      <c r="H32" s="253">
        <v>0</v>
      </c>
      <c r="I32" s="58">
        <v>8</v>
      </c>
      <c r="J32" s="253">
        <v>0.5</v>
      </c>
      <c r="K32" s="212" t="s">
        <v>206</v>
      </c>
      <c r="L32" s="253">
        <v>0.5</v>
      </c>
      <c r="M32" s="59">
        <v>15</v>
      </c>
      <c r="N32" s="251">
        <v>0.5</v>
      </c>
      <c r="O32" s="212" t="s">
        <v>206</v>
      </c>
      <c r="P32" s="251">
        <v>0.5</v>
      </c>
      <c r="Q32" s="59">
        <v>18</v>
      </c>
      <c r="R32" s="251">
        <v>1.5</v>
      </c>
      <c r="S32" s="58">
        <v>18</v>
      </c>
      <c r="T32" s="253">
        <v>1.5</v>
      </c>
      <c r="U32" s="59">
        <v>13</v>
      </c>
      <c r="V32" s="253">
        <v>2.5</v>
      </c>
      <c r="W32" s="58">
        <v>13</v>
      </c>
      <c r="X32" s="253">
        <v>3.5</v>
      </c>
      <c r="Y32" s="58">
        <v>7</v>
      </c>
      <c r="Z32" s="253">
        <v>4.5</v>
      </c>
      <c r="AA32" s="212" t="s">
        <v>206</v>
      </c>
      <c r="AB32" s="251">
        <v>4.5</v>
      </c>
      <c r="AC32" s="191"/>
      <c r="AD32" s="253"/>
    </row>
    <row r="33" spans="1:30" ht="18" thickBot="1">
      <c r="A33" s="194"/>
      <c r="B33" s="152">
        <v>1435</v>
      </c>
      <c r="C33" s="156">
        <v>1334</v>
      </c>
      <c r="D33" s="101" t="s">
        <v>133</v>
      </c>
      <c r="E33" s="65"/>
      <c r="F33" s="268"/>
      <c r="G33" s="57">
        <v>0</v>
      </c>
      <c r="H33" s="254"/>
      <c r="I33" s="57">
        <v>0.5</v>
      </c>
      <c r="J33" s="254"/>
      <c r="K33" s="213">
        <v>0</v>
      </c>
      <c r="L33" s="254"/>
      <c r="M33" s="57">
        <v>0</v>
      </c>
      <c r="N33" s="252"/>
      <c r="O33" s="213">
        <v>0</v>
      </c>
      <c r="P33" s="252"/>
      <c r="Q33" s="57">
        <v>1</v>
      </c>
      <c r="R33" s="252"/>
      <c r="S33" s="57">
        <v>0</v>
      </c>
      <c r="T33" s="254"/>
      <c r="U33" s="57">
        <v>1</v>
      </c>
      <c r="V33" s="254"/>
      <c r="W33" s="57">
        <v>1</v>
      </c>
      <c r="X33" s="254"/>
      <c r="Y33" s="57">
        <v>1</v>
      </c>
      <c r="Z33" s="254"/>
      <c r="AA33" s="213">
        <v>0</v>
      </c>
      <c r="AB33" s="252"/>
      <c r="AC33" s="57"/>
      <c r="AD33" s="254"/>
    </row>
    <row r="34" spans="1:30" ht="17.25">
      <c r="A34" s="193" t="s">
        <v>33</v>
      </c>
      <c r="B34" s="265">
        <v>13</v>
      </c>
      <c r="C34" s="266"/>
      <c r="D34" s="100" t="s">
        <v>207</v>
      </c>
      <c r="E34" s="63"/>
      <c r="F34" s="267">
        <v>0</v>
      </c>
      <c r="G34" s="212" t="s">
        <v>206</v>
      </c>
      <c r="H34" s="253">
        <v>0</v>
      </c>
      <c r="I34" s="59">
        <v>17</v>
      </c>
      <c r="J34" s="253">
        <v>0.5</v>
      </c>
      <c r="K34" s="59">
        <v>9</v>
      </c>
      <c r="L34" s="253">
        <v>0.5</v>
      </c>
      <c r="M34" s="59">
        <v>16</v>
      </c>
      <c r="N34" s="253">
        <v>1.5</v>
      </c>
      <c r="O34" s="53">
        <v>18</v>
      </c>
      <c r="P34" s="251">
        <v>2</v>
      </c>
      <c r="Q34" s="54">
        <v>17</v>
      </c>
      <c r="R34" s="253">
        <v>2.5</v>
      </c>
      <c r="S34" s="58">
        <v>9</v>
      </c>
      <c r="T34" s="253">
        <v>2.5</v>
      </c>
      <c r="U34" s="58">
        <v>14</v>
      </c>
      <c r="V34" s="253">
        <v>2.5</v>
      </c>
      <c r="W34" s="59">
        <v>14</v>
      </c>
      <c r="X34" s="253">
        <v>2.5</v>
      </c>
      <c r="Y34" s="58">
        <v>18</v>
      </c>
      <c r="Z34" s="253">
        <v>3.5</v>
      </c>
      <c r="AA34" s="58">
        <v>7</v>
      </c>
      <c r="AB34" s="253">
        <v>4</v>
      </c>
      <c r="AC34" s="191"/>
      <c r="AD34" s="253"/>
    </row>
    <row r="35" spans="1:30" ht="18" thickBot="1">
      <c r="A35" s="194"/>
      <c r="B35" s="152">
        <v>1447</v>
      </c>
      <c r="C35" s="156">
        <v>1447</v>
      </c>
      <c r="D35" s="101" t="s">
        <v>208</v>
      </c>
      <c r="E35" s="63"/>
      <c r="F35" s="268"/>
      <c r="G35" s="213">
        <v>0</v>
      </c>
      <c r="H35" s="254"/>
      <c r="I35" s="57">
        <v>0.5</v>
      </c>
      <c r="J35" s="254"/>
      <c r="K35" s="57">
        <v>0</v>
      </c>
      <c r="L35" s="254"/>
      <c r="M35" s="57">
        <v>1</v>
      </c>
      <c r="N35" s="254"/>
      <c r="O35" s="57">
        <v>0.5</v>
      </c>
      <c r="P35" s="252"/>
      <c r="Q35" s="57">
        <v>0.5</v>
      </c>
      <c r="R35" s="254"/>
      <c r="S35" s="57">
        <v>0</v>
      </c>
      <c r="T35" s="254"/>
      <c r="U35" s="57">
        <v>0</v>
      </c>
      <c r="V35" s="254"/>
      <c r="W35" s="57">
        <v>0</v>
      </c>
      <c r="X35" s="254"/>
      <c r="Y35" s="57">
        <v>1</v>
      </c>
      <c r="Z35" s="254"/>
      <c r="AA35" s="57">
        <v>0.5</v>
      </c>
      <c r="AB35" s="254"/>
      <c r="AC35" s="57"/>
      <c r="AD35" s="254"/>
    </row>
    <row r="36" spans="1:30" ht="17.25">
      <c r="A36" s="193" t="s">
        <v>34</v>
      </c>
      <c r="B36" s="265">
        <v>16</v>
      </c>
      <c r="C36" s="266"/>
      <c r="D36" s="100" t="s">
        <v>214</v>
      </c>
      <c r="E36" s="63"/>
      <c r="F36" s="267">
        <v>0</v>
      </c>
      <c r="G36" s="58">
        <v>18</v>
      </c>
      <c r="H36" s="253">
        <v>1</v>
      </c>
      <c r="I36" s="212" t="s">
        <v>206</v>
      </c>
      <c r="J36" s="253">
        <v>1</v>
      </c>
      <c r="K36" s="212" t="s">
        <v>206</v>
      </c>
      <c r="L36" s="253">
        <v>1</v>
      </c>
      <c r="M36" s="58">
        <v>13</v>
      </c>
      <c r="N36" s="251">
        <v>1</v>
      </c>
      <c r="O36" s="59">
        <v>17</v>
      </c>
      <c r="P36" s="251">
        <v>1</v>
      </c>
      <c r="Q36" s="212" t="s">
        <v>206</v>
      </c>
      <c r="R36" s="251">
        <v>1</v>
      </c>
      <c r="S36" s="212" t="s">
        <v>206</v>
      </c>
      <c r="T36" s="253">
        <v>1</v>
      </c>
      <c r="U36" s="59">
        <v>18</v>
      </c>
      <c r="V36" s="253">
        <v>2</v>
      </c>
      <c r="W36" s="212" t="s">
        <v>206</v>
      </c>
      <c r="X36" s="253">
        <v>2</v>
      </c>
      <c r="Y36" s="59">
        <v>15</v>
      </c>
      <c r="Z36" s="253">
        <v>3</v>
      </c>
      <c r="AA36" s="54">
        <v>15</v>
      </c>
      <c r="AB36" s="251">
        <v>4</v>
      </c>
      <c r="AC36" s="191"/>
      <c r="AD36" s="253"/>
    </row>
    <row r="37" spans="1:30" ht="18" thickBot="1">
      <c r="A37" s="194"/>
      <c r="B37" s="163"/>
      <c r="C37" s="156">
        <v>1388</v>
      </c>
      <c r="D37" s="101" t="s">
        <v>215</v>
      </c>
      <c r="E37" s="63"/>
      <c r="F37" s="268"/>
      <c r="G37" s="57">
        <v>1</v>
      </c>
      <c r="H37" s="254"/>
      <c r="I37" s="213">
        <v>0</v>
      </c>
      <c r="J37" s="254"/>
      <c r="K37" s="213">
        <v>0</v>
      </c>
      <c r="L37" s="254"/>
      <c r="M37" s="57">
        <v>0</v>
      </c>
      <c r="N37" s="252"/>
      <c r="O37" s="57">
        <v>0</v>
      </c>
      <c r="P37" s="252"/>
      <c r="Q37" s="213">
        <v>0</v>
      </c>
      <c r="R37" s="252"/>
      <c r="S37" s="213">
        <v>0</v>
      </c>
      <c r="T37" s="254"/>
      <c r="U37" s="57">
        <v>1</v>
      </c>
      <c r="V37" s="254"/>
      <c r="W37" s="213">
        <v>0</v>
      </c>
      <c r="X37" s="254"/>
      <c r="Y37" s="57">
        <v>1</v>
      </c>
      <c r="Z37" s="254"/>
      <c r="AA37" s="57">
        <v>1</v>
      </c>
      <c r="AB37" s="252"/>
      <c r="AC37" s="57"/>
      <c r="AD37" s="254"/>
    </row>
    <row r="38" spans="1:30" ht="17.25">
      <c r="A38" s="104" t="s">
        <v>35</v>
      </c>
      <c r="B38" s="265">
        <v>18</v>
      </c>
      <c r="C38" s="266"/>
      <c r="D38" s="100" t="s">
        <v>216</v>
      </c>
      <c r="E38" s="63"/>
      <c r="F38" s="267">
        <v>0</v>
      </c>
      <c r="G38" s="59">
        <v>16</v>
      </c>
      <c r="H38" s="253">
        <v>0</v>
      </c>
      <c r="I38" s="59">
        <v>7</v>
      </c>
      <c r="J38" s="253">
        <v>0</v>
      </c>
      <c r="K38" s="58">
        <v>7</v>
      </c>
      <c r="L38" s="253">
        <v>1</v>
      </c>
      <c r="M38" s="224">
        <v>17</v>
      </c>
      <c r="N38" s="253">
        <v>1</v>
      </c>
      <c r="O38" s="58">
        <v>13</v>
      </c>
      <c r="P38" s="251">
        <v>1.5</v>
      </c>
      <c r="Q38" s="58">
        <v>14</v>
      </c>
      <c r="R38" s="251">
        <v>1.5</v>
      </c>
      <c r="S38" s="59">
        <v>14</v>
      </c>
      <c r="T38" s="253">
        <v>2.5</v>
      </c>
      <c r="U38" s="58">
        <v>16</v>
      </c>
      <c r="V38" s="253">
        <v>2.5</v>
      </c>
      <c r="W38" s="59">
        <v>15</v>
      </c>
      <c r="X38" s="253">
        <v>2</v>
      </c>
      <c r="Y38" s="59">
        <v>3.5</v>
      </c>
      <c r="Z38" s="253">
        <v>3.5</v>
      </c>
      <c r="AA38" s="222">
        <v>15</v>
      </c>
      <c r="AB38" s="251">
        <v>3.5</v>
      </c>
      <c r="AC38" s="58"/>
      <c r="AD38" s="251"/>
    </row>
    <row r="39" spans="1:30" ht="18" thickBot="1">
      <c r="A39" s="105"/>
      <c r="B39" s="163"/>
      <c r="C39" s="192"/>
      <c r="D39" s="101" t="s">
        <v>217</v>
      </c>
      <c r="E39" s="63"/>
      <c r="F39" s="268"/>
      <c r="G39" s="57">
        <v>0</v>
      </c>
      <c r="H39" s="254"/>
      <c r="I39" s="57">
        <v>0</v>
      </c>
      <c r="J39" s="254"/>
      <c r="K39" s="57">
        <v>1</v>
      </c>
      <c r="L39" s="254"/>
      <c r="M39" s="225">
        <v>0</v>
      </c>
      <c r="N39" s="254"/>
      <c r="O39" s="57">
        <v>0.5</v>
      </c>
      <c r="P39" s="252"/>
      <c r="Q39" s="57">
        <v>0</v>
      </c>
      <c r="R39" s="252"/>
      <c r="S39" s="57">
        <v>1</v>
      </c>
      <c r="T39" s="254"/>
      <c r="U39" s="57">
        <v>0</v>
      </c>
      <c r="V39" s="254"/>
      <c r="W39" s="57">
        <v>1</v>
      </c>
      <c r="X39" s="254"/>
      <c r="Y39" s="57">
        <v>0</v>
      </c>
      <c r="Z39" s="254"/>
      <c r="AA39" s="225">
        <v>0</v>
      </c>
      <c r="AB39" s="252"/>
      <c r="AC39" s="57"/>
      <c r="AD39" s="252"/>
    </row>
    <row r="40" spans="1:30" ht="17.25">
      <c r="A40" s="193" t="s">
        <v>36</v>
      </c>
      <c r="B40" s="265">
        <v>15</v>
      </c>
      <c r="C40" s="266"/>
      <c r="D40" s="100" t="s">
        <v>90</v>
      </c>
      <c r="E40" s="64"/>
      <c r="F40" s="267">
        <v>0</v>
      </c>
      <c r="G40" s="58">
        <v>11</v>
      </c>
      <c r="H40" s="253">
        <v>0</v>
      </c>
      <c r="I40" s="224">
        <v>18</v>
      </c>
      <c r="J40" s="251">
        <v>1</v>
      </c>
      <c r="K40" s="59">
        <v>16</v>
      </c>
      <c r="L40" s="251">
        <v>1</v>
      </c>
      <c r="M40" s="58">
        <v>14</v>
      </c>
      <c r="N40" s="251">
        <v>2</v>
      </c>
      <c r="O40" s="59">
        <v>8</v>
      </c>
      <c r="P40" s="251">
        <v>2</v>
      </c>
      <c r="Q40" s="58">
        <v>7</v>
      </c>
      <c r="R40" s="251">
        <v>2</v>
      </c>
      <c r="S40" s="59">
        <v>17</v>
      </c>
      <c r="T40" s="251">
        <v>2</v>
      </c>
      <c r="U40" s="59">
        <v>7</v>
      </c>
      <c r="V40" s="251">
        <v>2</v>
      </c>
      <c r="W40" s="58">
        <v>18</v>
      </c>
      <c r="X40" s="251">
        <v>2</v>
      </c>
      <c r="Y40" s="58">
        <v>16</v>
      </c>
      <c r="Z40" s="251">
        <v>2</v>
      </c>
      <c r="AA40" s="59">
        <v>16</v>
      </c>
      <c r="AB40" s="251">
        <v>2</v>
      </c>
      <c r="AC40" s="191"/>
      <c r="AD40" s="253"/>
    </row>
    <row r="41" spans="1:30" ht="18" thickBot="1">
      <c r="A41" s="194"/>
      <c r="B41" s="152">
        <v>1421</v>
      </c>
      <c r="C41" s="156">
        <v>1433</v>
      </c>
      <c r="D41" s="101" t="s">
        <v>91</v>
      </c>
      <c r="E41" s="65"/>
      <c r="F41" s="268"/>
      <c r="G41" s="57">
        <v>0</v>
      </c>
      <c r="H41" s="254"/>
      <c r="I41" s="225">
        <v>1</v>
      </c>
      <c r="J41" s="252"/>
      <c r="K41" s="57">
        <v>0</v>
      </c>
      <c r="L41" s="252"/>
      <c r="M41" s="57">
        <v>1</v>
      </c>
      <c r="N41" s="252"/>
      <c r="O41" s="57">
        <v>0</v>
      </c>
      <c r="P41" s="252"/>
      <c r="Q41" s="57">
        <v>0</v>
      </c>
      <c r="R41" s="252"/>
      <c r="S41" s="57">
        <v>0</v>
      </c>
      <c r="T41" s="252"/>
      <c r="U41" s="57">
        <v>0</v>
      </c>
      <c r="V41" s="252"/>
      <c r="W41" s="57">
        <v>0</v>
      </c>
      <c r="X41" s="252"/>
      <c r="Y41" s="57">
        <v>0</v>
      </c>
      <c r="Z41" s="252"/>
      <c r="AA41" s="57">
        <v>0</v>
      </c>
      <c r="AB41" s="252"/>
      <c r="AC41" s="57"/>
      <c r="AD41" s="254"/>
    </row>
    <row r="42" spans="2:30" ht="17.25">
      <c r="B42" s="66"/>
      <c r="C42" s="66"/>
      <c r="D42" s="55"/>
      <c r="G42" s="67"/>
      <c r="H42" s="68"/>
      <c r="I42" s="67"/>
      <c r="J42" s="68"/>
      <c r="K42" s="67"/>
      <c r="L42" s="68"/>
      <c r="M42" s="61"/>
      <c r="N42" s="62"/>
      <c r="O42" s="61"/>
      <c r="P42" s="62"/>
      <c r="Q42" s="61"/>
      <c r="R42" s="62"/>
      <c r="S42" s="61"/>
      <c r="T42" s="62"/>
      <c r="U42" s="61"/>
      <c r="V42" s="62"/>
      <c r="W42" s="61"/>
      <c r="X42" s="62"/>
      <c r="Y42" s="61"/>
      <c r="Z42" s="62"/>
      <c r="AA42" s="61"/>
      <c r="AB42" s="62"/>
      <c r="AC42" s="62"/>
      <c r="AD42" s="62"/>
    </row>
    <row r="43" spans="2:14" ht="17.25">
      <c r="B43" s="69" t="s">
        <v>218</v>
      </c>
      <c r="C43" s="69"/>
      <c r="G43" s="70"/>
      <c r="H43" s="71"/>
      <c r="I43" s="72"/>
      <c r="J43" s="72"/>
      <c r="K43" s="72"/>
      <c r="L43" s="72"/>
      <c r="M43" s="72"/>
      <c r="N43" s="72"/>
    </row>
    <row r="44" spans="2:14" ht="17.25">
      <c r="B44" s="133">
        <f>'Podle ELO'!A45</f>
        <v>1858</v>
      </c>
      <c r="C44" s="164"/>
      <c r="G44" s="70"/>
      <c r="H44" s="71"/>
      <c r="I44" s="72"/>
      <c r="J44" s="72"/>
      <c r="K44" s="72"/>
      <c r="L44" s="72"/>
      <c r="M44" s="72"/>
      <c r="N44" s="72"/>
    </row>
    <row r="45" spans="2:14" ht="17.25">
      <c r="B45" s="74"/>
      <c r="C45" s="74"/>
      <c r="G45" s="70"/>
      <c r="H45" s="71"/>
      <c r="I45" s="72"/>
      <c r="J45" s="72"/>
      <c r="K45" s="72"/>
      <c r="L45" s="72"/>
      <c r="M45" s="72"/>
      <c r="N45" s="72"/>
    </row>
    <row r="46" spans="2:30" ht="17.25">
      <c r="B46" s="69" t="s">
        <v>17</v>
      </c>
      <c r="C46" s="69"/>
      <c r="D46" s="43"/>
      <c r="G46" s="72">
        <f>'Podle ELO'!F47</f>
        <v>6</v>
      </c>
      <c r="H46" s="72"/>
      <c r="I46" s="72">
        <f>'Podle ELO'!H47</f>
        <v>5</v>
      </c>
      <c r="J46" s="72"/>
      <c r="K46" s="72">
        <f>'Podle ELO'!J47</f>
        <v>6</v>
      </c>
      <c r="L46" s="72"/>
      <c r="M46" s="72">
        <f>'Podle ELO'!L47</f>
        <v>8</v>
      </c>
      <c r="N46" s="72"/>
      <c r="O46" s="72">
        <f>'Podle ELO'!N47</f>
        <v>6</v>
      </c>
      <c r="P46" s="72"/>
      <c r="Q46" s="72">
        <f>'Podle ELO'!P47</f>
        <v>8</v>
      </c>
      <c r="S46" s="72">
        <f>'Podle ELO'!R47</f>
        <v>8</v>
      </c>
      <c r="T46" s="72"/>
      <c r="U46" s="72">
        <f>'Podle ELO'!T47</f>
        <v>6</v>
      </c>
      <c r="V46" s="72"/>
      <c r="W46" s="72">
        <f>'Podle ELO'!V47</f>
        <v>7</v>
      </c>
      <c r="X46" s="72"/>
      <c r="Y46" s="72">
        <f>'Podle ELO'!X47</f>
        <v>6</v>
      </c>
      <c r="Z46" s="72"/>
      <c r="AA46" s="72">
        <f>'Podle ELO'!Z47</f>
        <v>7</v>
      </c>
      <c r="AB46" s="72"/>
      <c r="AC46" s="72">
        <f>'Podle ELO'!AB47</f>
        <v>0</v>
      </c>
      <c r="AD46" s="72"/>
    </row>
    <row r="47" spans="1:30" s="81" customFormat="1" ht="17.25">
      <c r="A47" s="89"/>
      <c r="B47" s="75" t="s">
        <v>69</v>
      </c>
      <c r="C47" s="75"/>
      <c r="D47" s="76"/>
      <c r="E47" s="77"/>
      <c r="F47" s="78"/>
      <c r="G47" s="79">
        <f>'Podle ELO'!F48</f>
        <v>2</v>
      </c>
      <c r="H47" s="79"/>
      <c r="I47" s="79">
        <f>'Podle ELO'!H48</f>
        <v>2</v>
      </c>
      <c r="J47" s="79"/>
      <c r="K47" s="79">
        <f>'Podle ELO'!J48</f>
        <v>2</v>
      </c>
      <c r="L47" s="79"/>
      <c r="M47" s="79">
        <f>'Podle ELO'!L48</f>
        <v>0</v>
      </c>
      <c r="N47" s="79"/>
      <c r="O47" s="79">
        <f>'Podle ELO'!N48</f>
        <v>1</v>
      </c>
      <c r="P47" s="79"/>
      <c r="Q47" s="79">
        <f>'Podle ELO'!P48</f>
        <v>0</v>
      </c>
      <c r="S47" s="79">
        <f>'Podle ELO'!R48</f>
        <v>1</v>
      </c>
      <c r="T47" s="79"/>
      <c r="U47" s="79">
        <f>'Podle ELO'!T48</f>
        <v>2</v>
      </c>
      <c r="V47" s="79"/>
      <c r="W47" s="79">
        <f>'Podle ELO'!V48</f>
        <v>2</v>
      </c>
      <c r="X47" s="79"/>
      <c r="Y47" s="79">
        <f>'Podle ELO'!X48</f>
        <v>1</v>
      </c>
      <c r="Z47" s="79"/>
      <c r="AA47" s="79">
        <f>'Podle ELO'!Z48</f>
        <v>0</v>
      </c>
      <c r="AB47" s="79"/>
      <c r="AC47" s="79">
        <f>'Podle ELO'!AB48</f>
        <v>5</v>
      </c>
      <c r="AD47" s="79"/>
    </row>
    <row r="48" spans="1:30" s="47" customFormat="1" ht="17.25">
      <c r="A48" s="90"/>
      <c r="B48" s="82" t="s">
        <v>18</v>
      </c>
      <c r="C48" s="82"/>
      <c r="D48" s="83"/>
      <c r="E48" s="52"/>
      <c r="F48" s="84"/>
      <c r="G48" s="85">
        <f>'Podle ELO'!F49</f>
        <v>8</v>
      </c>
      <c r="H48" s="85"/>
      <c r="I48" s="85">
        <f>'Podle ELO'!H49</f>
        <v>15</v>
      </c>
      <c r="J48" s="85"/>
      <c r="K48" s="85">
        <f>'Podle ELO'!J49</f>
        <v>23</v>
      </c>
      <c r="L48" s="85"/>
      <c r="M48" s="85">
        <f>'Podle ELO'!L49</f>
        <v>31</v>
      </c>
      <c r="N48" s="85"/>
      <c r="O48" s="85">
        <f>'Podle ELO'!N49</f>
        <v>38</v>
      </c>
      <c r="P48" s="85"/>
      <c r="Q48" s="85">
        <f>'Podle ELO'!P49</f>
        <v>46</v>
      </c>
      <c r="S48" s="85">
        <f>'Podle ELO'!R49</f>
        <v>55</v>
      </c>
      <c r="T48" s="85"/>
      <c r="U48" s="85">
        <f>'Podle ELO'!T49</f>
        <v>63</v>
      </c>
      <c r="V48" s="85"/>
      <c r="W48" s="85">
        <f>'Podle ELO'!V49</f>
        <v>72</v>
      </c>
      <c r="X48" s="85"/>
      <c r="Y48" s="85">
        <f>'Podle ELO'!X49</f>
        <v>79</v>
      </c>
      <c r="Z48" s="85"/>
      <c r="AA48" s="85">
        <f>'Podle ELO'!Z49</f>
        <v>86</v>
      </c>
      <c r="AB48" s="85"/>
      <c r="AC48" s="85">
        <f>'Podle ELO'!AB49</f>
        <v>91</v>
      </c>
      <c r="AD48" s="85"/>
    </row>
    <row r="49" spans="7:14" ht="17.25">
      <c r="G49" s="72"/>
      <c r="H49" s="72"/>
      <c r="I49" s="72"/>
      <c r="J49" s="72"/>
      <c r="K49" s="72"/>
      <c r="L49" s="72"/>
      <c r="M49" s="72"/>
      <c r="N49" s="72"/>
    </row>
    <row r="50" spans="7:14" ht="17.25">
      <c r="G50" s="72"/>
      <c r="H50" s="72"/>
      <c r="I50" s="72"/>
      <c r="J50" s="72"/>
      <c r="K50" s="72"/>
      <c r="L50" s="72"/>
      <c r="M50" s="72"/>
      <c r="N50" s="72"/>
    </row>
    <row r="51" spans="7:14" ht="17.25">
      <c r="G51" s="72"/>
      <c r="H51" s="72"/>
      <c r="I51" s="72"/>
      <c r="J51" s="72"/>
      <c r="K51" s="72"/>
      <c r="L51" s="72"/>
      <c r="M51" s="72"/>
      <c r="N51" s="72"/>
    </row>
    <row r="52" spans="7:14" ht="17.25">
      <c r="G52" s="72"/>
      <c r="H52" s="72"/>
      <c r="I52" s="72"/>
      <c r="J52" s="72"/>
      <c r="K52" s="72"/>
      <c r="L52" s="72"/>
      <c r="M52" s="72"/>
      <c r="N52" s="72"/>
    </row>
  </sheetData>
  <sheetProtection/>
  <mergeCells count="277">
    <mergeCell ref="B38:C38"/>
    <mergeCell ref="F38:F39"/>
    <mergeCell ref="H38:H39"/>
    <mergeCell ref="J38:J39"/>
    <mergeCell ref="L38:L39"/>
    <mergeCell ref="N38:N39"/>
    <mergeCell ref="P38:P39"/>
    <mergeCell ref="R38:R39"/>
    <mergeCell ref="V34:V35"/>
    <mergeCell ref="B36:C36"/>
    <mergeCell ref="B16:C16"/>
    <mergeCell ref="F16:F17"/>
    <mergeCell ref="H16:H17"/>
    <mergeCell ref="J16:J17"/>
    <mergeCell ref="L16:L17"/>
    <mergeCell ref="N16:N17"/>
    <mergeCell ref="P16:P17"/>
    <mergeCell ref="R16:R17"/>
    <mergeCell ref="T16:T17"/>
    <mergeCell ref="B40:C40"/>
    <mergeCell ref="F40:F41"/>
    <mergeCell ref="H40:H41"/>
    <mergeCell ref="J40:J41"/>
    <mergeCell ref="L40:L41"/>
    <mergeCell ref="N40:N41"/>
    <mergeCell ref="V40:V41"/>
    <mergeCell ref="X40:X41"/>
    <mergeCell ref="Z40:Z41"/>
    <mergeCell ref="F36:F37"/>
    <mergeCell ref="P36:P37"/>
    <mergeCell ref="X36:X37"/>
    <mergeCell ref="H36:H37"/>
    <mergeCell ref="J36:J37"/>
    <mergeCell ref="L36:L37"/>
    <mergeCell ref="Z36:Z37"/>
    <mergeCell ref="T36:T37"/>
    <mergeCell ref="V36:V37"/>
    <mergeCell ref="N36:N37"/>
    <mergeCell ref="N12:N13"/>
    <mergeCell ref="L18:L19"/>
    <mergeCell ref="J20:J21"/>
    <mergeCell ref="L20:L21"/>
    <mergeCell ref="AB40:AB41"/>
    <mergeCell ref="AD40:AD41"/>
    <mergeCell ref="P40:P41"/>
    <mergeCell ref="R40:R41"/>
    <mergeCell ref="T40:T41"/>
    <mergeCell ref="T38:T39"/>
    <mergeCell ref="V38:V39"/>
    <mergeCell ref="X38:X39"/>
    <mergeCell ref="Z38:Z39"/>
    <mergeCell ref="AB38:AB39"/>
    <mergeCell ref="AD38:AD39"/>
    <mergeCell ref="AB36:AB37"/>
    <mergeCell ref="AD36:AD37"/>
    <mergeCell ref="L6:L7"/>
    <mergeCell ref="N6:N7"/>
    <mergeCell ref="H8:H9"/>
    <mergeCell ref="P14:P15"/>
    <mergeCell ref="F6:F7"/>
    <mergeCell ref="P32:P33"/>
    <mergeCell ref="H28:H29"/>
    <mergeCell ref="J28:J29"/>
    <mergeCell ref="F26:F27"/>
    <mergeCell ref="H26:H27"/>
    <mergeCell ref="J26:J27"/>
    <mergeCell ref="F28:F29"/>
    <mergeCell ref="F14:F15"/>
    <mergeCell ref="L30:L31"/>
    <mergeCell ref="L32:L33"/>
    <mergeCell ref="F30:F31"/>
    <mergeCell ref="J30:J31"/>
    <mergeCell ref="N30:N31"/>
    <mergeCell ref="F8:F9"/>
    <mergeCell ref="N10:N11"/>
    <mergeCell ref="P10:P11"/>
    <mergeCell ref="P22:P23"/>
    <mergeCell ref="J12:J13"/>
    <mergeCell ref="L12:L13"/>
    <mergeCell ref="J14:J15"/>
    <mergeCell ref="L14:L15"/>
    <mergeCell ref="L22:L23"/>
    <mergeCell ref="B14:C14"/>
    <mergeCell ref="T6:T7"/>
    <mergeCell ref="R6:R7"/>
    <mergeCell ref="S5:T5"/>
    <mergeCell ref="T8:T9"/>
    <mergeCell ref="I4:J4"/>
    <mergeCell ref="G4:H4"/>
    <mergeCell ref="G5:H5"/>
    <mergeCell ref="H6:H7"/>
    <mergeCell ref="H14:H15"/>
    <mergeCell ref="O4:P4"/>
    <mergeCell ref="P8:P9"/>
    <mergeCell ref="N8:N9"/>
    <mergeCell ref="I5:J5"/>
    <mergeCell ref="J6:J7"/>
    <mergeCell ref="M4:N4"/>
    <mergeCell ref="M5:N5"/>
    <mergeCell ref="K4:L4"/>
    <mergeCell ref="K5:L5"/>
    <mergeCell ref="P6:P7"/>
    <mergeCell ref="O5:P5"/>
    <mergeCell ref="R12:R13"/>
    <mergeCell ref="T12:T13"/>
    <mergeCell ref="V12:V13"/>
    <mergeCell ref="V16:V17"/>
    <mergeCell ref="Z16:Z17"/>
    <mergeCell ref="AB16:AB17"/>
    <mergeCell ref="B4:C4"/>
    <mergeCell ref="X6:X7"/>
    <mergeCell ref="Z6:Z7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U5:V5"/>
    <mergeCell ref="Z20:Z21"/>
    <mergeCell ref="V8:V9"/>
    <mergeCell ref="Z24:Z25"/>
    <mergeCell ref="X12:X13"/>
    <mergeCell ref="Z12:Z13"/>
    <mergeCell ref="AB12:AB13"/>
    <mergeCell ref="AB14:AB15"/>
    <mergeCell ref="T10:T11"/>
    <mergeCell ref="V10:V11"/>
    <mergeCell ref="X22:X23"/>
    <mergeCell ref="R36:R37"/>
    <mergeCell ref="T34:T35"/>
    <mergeCell ref="Z34:Z35"/>
    <mergeCell ref="AB34:AB35"/>
    <mergeCell ref="AB32:AB33"/>
    <mergeCell ref="X32:X33"/>
    <mergeCell ref="P12:P13"/>
    <mergeCell ref="V32:V33"/>
    <mergeCell ref="Z32:Z33"/>
    <mergeCell ref="P34:P35"/>
    <mergeCell ref="T18:T19"/>
    <mergeCell ref="T14:T15"/>
    <mergeCell ref="AB26:AB27"/>
    <mergeCell ref="AB28:AB29"/>
    <mergeCell ref="T24:T25"/>
    <mergeCell ref="R20:R21"/>
    <mergeCell ref="T20:T21"/>
    <mergeCell ref="V20:V21"/>
    <mergeCell ref="X20:X21"/>
    <mergeCell ref="AB22:AB23"/>
    <mergeCell ref="V24:V25"/>
    <mergeCell ref="X24:X25"/>
    <mergeCell ref="R14:R15"/>
    <mergeCell ref="AB20:AB21"/>
    <mergeCell ref="B10:C10"/>
    <mergeCell ref="F10:F11"/>
    <mergeCell ref="H10:H11"/>
    <mergeCell ref="J10:J11"/>
    <mergeCell ref="L10:L11"/>
    <mergeCell ref="R8:R9"/>
    <mergeCell ref="J8:J9"/>
    <mergeCell ref="L8:L9"/>
    <mergeCell ref="B32:C32"/>
    <mergeCell ref="H32:H33"/>
    <mergeCell ref="N32:N33"/>
    <mergeCell ref="J32:J33"/>
    <mergeCell ref="H30:H31"/>
    <mergeCell ref="R32:R33"/>
    <mergeCell ref="N28:N29"/>
    <mergeCell ref="P28:P29"/>
    <mergeCell ref="R10:R11"/>
    <mergeCell ref="B24:C24"/>
    <mergeCell ref="F24:F25"/>
    <mergeCell ref="H24:H25"/>
    <mergeCell ref="J24:J25"/>
    <mergeCell ref="L24:L25"/>
    <mergeCell ref="H18:H19"/>
    <mergeCell ref="J18:J19"/>
    <mergeCell ref="AD30:AD31"/>
    <mergeCell ref="AD32:AD33"/>
    <mergeCell ref="B34:C34"/>
    <mergeCell ref="F34:F35"/>
    <mergeCell ref="H34:H35"/>
    <mergeCell ref="J34:J35"/>
    <mergeCell ref="L34:L35"/>
    <mergeCell ref="N34:N35"/>
    <mergeCell ref="AD34:AD35"/>
    <mergeCell ref="F32:F33"/>
    <mergeCell ref="X34:X35"/>
    <mergeCell ref="B30:C30"/>
    <mergeCell ref="P30:P31"/>
    <mergeCell ref="R30:R31"/>
    <mergeCell ref="T30:T31"/>
    <mergeCell ref="V30:V31"/>
    <mergeCell ref="X30:X31"/>
    <mergeCell ref="Z30:Z31"/>
    <mergeCell ref="AB30:AB31"/>
    <mergeCell ref="T32:T33"/>
    <mergeCell ref="R34:R35"/>
    <mergeCell ref="AC4:AD4"/>
    <mergeCell ref="AC5:AD5"/>
    <mergeCell ref="AD6:AD7"/>
    <mergeCell ref="AD8:AD9"/>
    <mergeCell ref="X10:X11"/>
    <mergeCell ref="X8:X9"/>
    <mergeCell ref="Z8:Z9"/>
    <mergeCell ref="V6:V7"/>
    <mergeCell ref="AD18:AD19"/>
    <mergeCell ref="AA4:AB4"/>
    <mergeCell ref="AB6:AB7"/>
    <mergeCell ref="AB8:AB9"/>
    <mergeCell ref="X16:X17"/>
    <mergeCell ref="AA5:AB5"/>
    <mergeCell ref="AD12:AD13"/>
    <mergeCell ref="AD16:AD17"/>
    <mergeCell ref="AB10:AB11"/>
    <mergeCell ref="Z18:Z19"/>
    <mergeCell ref="AB18:AB19"/>
    <mergeCell ref="AD14:AD15"/>
    <mergeCell ref="AD10:AD11"/>
    <mergeCell ref="W4:X4"/>
    <mergeCell ref="AD28:AD29"/>
    <mergeCell ref="N22:N23"/>
    <mergeCell ref="N18:N19"/>
    <mergeCell ref="P18:P19"/>
    <mergeCell ref="R18:R19"/>
    <mergeCell ref="V18:V19"/>
    <mergeCell ref="X18:X19"/>
    <mergeCell ref="V14:V15"/>
    <mergeCell ref="X14:X15"/>
    <mergeCell ref="N14:N15"/>
    <mergeCell ref="P24:P25"/>
    <mergeCell ref="R24:R25"/>
    <mergeCell ref="AD20:AD21"/>
    <mergeCell ref="AD26:AD27"/>
    <mergeCell ref="N24:N25"/>
    <mergeCell ref="N20:N21"/>
    <mergeCell ref="AD24:AD25"/>
    <mergeCell ref="AD22:AD23"/>
    <mergeCell ref="R22:R23"/>
    <mergeCell ref="V22:V23"/>
    <mergeCell ref="Z22:Z23"/>
    <mergeCell ref="AB24:AB25"/>
    <mergeCell ref="T22:T23"/>
    <mergeCell ref="P20:P21"/>
    <mergeCell ref="B20:C20"/>
    <mergeCell ref="H20:H21"/>
    <mergeCell ref="F20:F21"/>
    <mergeCell ref="B22:C22"/>
    <mergeCell ref="H22:H23"/>
    <mergeCell ref="J22:J23"/>
    <mergeCell ref="F22:F23"/>
    <mergeCell ref="B18:C18"/>
    <mergeCell ref="F18:F19"/>
    <mergeCell ref="B26:C26"/>
    <mergeCell ref="V26:V27"/>
    <mergeCell ref="X26:X27"/>
    <mergeCell ref="B28:C28"/>
    <mergeCell ref="L28:L29"/>
    <mergeCell ref="R28:R29"/>
    <mergeCell ref="X28:X29"/>
    <mergeCell ref="V28:V29"/>
    <mergeCell ref="Z28:Z29"/>
    <mergeCell ref="L26:L27"/>
    <mergeCell ref="Z26:Z27"/>
    <mergeCell ref="N26:N27"/>
    <mergeCell ref="P26:P27"/>
    <mergeCell ref="R26:R27"/>
    <mergeCell ref="T26:T27"/>
    <mergeCell ref="T28:T2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"/>
  <sheetViews>
    <sheetView showGridLines="0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A35" sqref="A35:AA36"/>
    </sheetView>
  </sheetViews>
  <sheetFormatPr defaultColWidth="8.7109375" defaultRowHeight="15"/>
  <cols>
    <col min="1" max="1" width="6.7109375" style="46" customWidth="1"/>
    <col min="2" max="2" width="5.7109375" style="154" customWidth="1"/>
    <col min="3" max="3" width="13.421875" style="43" customWidth="1"/>
    <col min="4" max="4" width="0.85546875" style="44" customWidth="1"/>
    <col min="5" max="5" width="4.140625" style="136" customWidth="1"/>
    <col min="6" max="24" width="4.140625" style="46" customWidth="1"/>
    <col min="25" max="25" width="5.7109375" style="46" bestFit="1" customWidth="1"/>
    <col min="26" max="26" width="4.140625" style="46" customWidth="1"/>
    <col min="27" max="27" width="5.28125" style="46" customWidth="1"/>
    <col min="28" max="28" width="4.140625" style="46" customWidth="1"/>
    <col min="29" max="29" width="5.28125" style="46" customWidth="1"/>
    <col min="30" max="30" width="0.9921875" style="46" customWidth="1"/>
    <col min="31" max="31" width="11.57421875" style="46" bestFit="1" customWidth="1"/>
    <col min="32" max="16384" width="8.7109375" style="46" customWidth="1"/>
  </cols>
  <sheetData>
    <row r="1" spans="1:17" ht="17.25">
      <c r="A1" s="42" t="s">
        <v>0</v>
      </c>
      <c r="B1" s="153"/>
      <c r="Q1" s="47" t="s">
        <v>177</v>
      </c>
    </row>
    <row r="2" ht="18" thickBot="1"/>
    <row r="3" spans="1:31" s="50" customFormat="1" ht="17.25">
      <c r="A3" s="269" t="s">
        <v>2</v>
      </c>
      <c r="B3" s="270"/>
      <c r="C3" s="145" t="s">
        <v>3</v>
      </c>
      <c r="D3" s="49"/>
      <c r="E3" s="134" t="s">
        <v>15</v>
      </c>
      <c r="F3" s="277" t="s">
        <v>4</v>
      </c>
      <c r="G3" s="270"/>
      <c r="H3" s="269" t="s">
        <v>5</v>
      </c>
      <c r="I3" s="270"/>
      <c r="J3" s="269" t="s">
        <v>6</v>
      </c>
      <c r="K3" s="270"/>
      <c r="L3" s="269" t="s">
        <v>7</v>
      </c>
      <c r="M3" s="270"/>
      <c r="N3" s="269" t="s">
        <v>8</v>
      </c>
      <c r="O3" s="270"/>
      <c r="P3" s="269" t="s">
        <v>9</v>
      </c>
      <c r="Q3" s="270"/>
      <c r="R3" s="269" t="s">
        <v>10</v>
      </c>
      <c r="S3" s="270"/>
      <c r="T3" s="269" t="s">
        <v>11</v>
      </c>
      <c r="U3" s="270"/>
      <c r="V3" s="269" t="s">
        <v>12</v>
      </c>
      <c r="W3" s="270"/>
      <c r="X3" s="269" t="s">
        <v>13</v>
      </c>
      <c r="Y3" s="270"/>
      <c r="Z3" s="269" t="s">
        <v>14</v>
      </c>
      <c r="AA3" s="270"/>
      <c r="AB3" s="269" t="s">
        <v>190</v>
      </c>
      <c r="AC3" s="270"/>
      <c r="AE3" s="244" t="s">
        <v>167</v>
      </c>
    </row>
    <row r="4" spans="1:31" s="50" customFormat="1" ht="18" thickBot="1">
      <c r="A4" s="150" t="s">
        <v>129</v>
      </c>
      <c r="B4" s="155" t="s">
        <v>130</v>
      </c>
      <c r="C4" s="146" t="s">
        <v>1</v>
      </c>
      <c r="D4" s="51"/>
      <c r="E4" s="135" t="s">
        <v>76</v>
      </c>
      <c r="F4" s="278" t="s">
        <v>178</v>
      </c>
      <c r="G4" s="272"/>
      <c r="H4" s="271" t="s">
        <v>179</v>
      </c>
      <c r="I4" s="272"/>
      <c r="J4" s="271" t="s">
        <v>180</v>
      </c>
      <c r="K4" s="272"/>
      <c r="L4" s="271" t="s">
        <v>181</v>
      </c>
      <c r="M4" s="272"/>
      <c r="N4" s="271" t="s">
        <v>182</v>
      </c>
      <c r="O4" s="272"/>
      <c r="P4" s="271" t="s">
        <v>183</v>
      </c>
      <c r="Q4" s="272"/>
      <c r="R4" s="271" t="s">
        <v>184</v>
      </c>
      <c r="S4" s="272"/>
      <c r="T4" s="271" t="s">
        <v>185</v>
      </c>
      <c r="U4" s="272"/>
      <c r="V4" s="271" t="s">
        <v>186</v>
      </c>
      <c r="W4" s="272"/>
      <c r="X4" s="271" t="s">
        <v>187</v>
      </c>
      <c r="Y4" s="272"/>
      <c r="Z4" s="271" t="s">
        <v>188</v>
      </c>
      <c r="AA4" s="272"/>
      <c r="AB4" s="271" t="s">
        <v>189</v>
      </c>
      <c r="AC4" s="272"/>
      <c r="AE4" s="92" t="s">
        <v>153</v>
      </c>
    </row>
    <row r="5" spans="1:31" ht="17.25">
      <c r="A5" s="259">
        <v>1</v>
      </c>
      <c r="B5" s="260"/>
      <c r="C5" s="100" t="s">
        <v>131</v>
      </c>
      <c r="D5" s="64"/>
      <c r="E5" s="263">
        <v>2</v>
      </c>
      <c r="F5" s="59">
        <v>4</v>
      </c>
      <c r="G5" s="261">
        <v>2.5</v>
      </c>
      <c r="H5" s="58">
        <v>5</v>
      </c>
      <c r="I5" s="253">
        <v>2.5</v>
      </c>
      <c r="J5" s="59">
        <v>6</v>
      </c>
      <c r="K5" s="253">
        <v>3</v>
      </c>
      <c r="L5" s="58">
        <v>8</v>
      </c>
      <c r="M5" s="261">
        <v>4</v>
      </c>
      <c r="N5" s="58">
        <v>3</v>
      </c>
      <c r="O5" s="255">
        <v>4.5</v>
      </c>
      <c r="P5" s="53">
        <v>12</v>
      </c>
      <c r="Q5" s="261">
        <v>5</v>
      </c>
      <c r="R5" s="58">
        <v>2</v>
      </c>
      <c r="S5" s="261">
        <v>6</v>
      </c>
      <c r="T5" s="58">
        <v>4</v>
      </c>
      <c r="U5" s="261">
        <v>7</v>
      </c>
      <c r="V5" s="59">
        <v>3</v>
      </c>
      <c r="W5" s="261">
        <v>8</v>
      </c>
      <c r="X5" s="59">
        <v>2</v>
      </c>
      <c r="Y5" s="261">
        <v>9</v>
      </c>
      <c r="Z5" s="59">
        <v>5</v>
      </c>
      <c r="AA5" s="261">
        <v>9</v>
      </c>
      <c r="AB5" s="59"/>
      <c r="AC5" s="251"/>
      <c r="AE5" s="279">
        <f>ELO!Q5</f>
        <v>1818.090909090909</v>
      </c>
    </row>
    <row r="6" spans="1:31" ht="18" thickBot="1">
      <c r="A6" s="152">
        <v>1929</v>
      </c>
      <c r="B6" s="156">
        <v>1943</v>
      </c>
      <c r="C6" s="101" t="s">
        <v>88</v>
      </c>
      <c r="D6" s="65"/>
      <c r="E6" s="264"/>
      <c r="F6" s="56">
        <v>0.5</v>
      </c>
      <c r="G6" s="262"/>
      <c r="H6" s="57">
        <v>0</v>
      </c>
      <c r="I6" s="254"/>
      <c r="J6" s="57">
        <v>0.5</v>
      </c>
      <c r="K6" s="254"/>
      <c r="L6" s="57">
        <v>1</v>
      </c>
      <c r="M6" s="262"/>
      <c r="N6" s="57">
        <v>0.5</v>
      </c>
      <c r="O6" s="256"/>
      <c r="P6" s="57">
        <v>0.5</v>
      </c>
      <c r="Q6" s="262"/>
      <c r="R6" s="57">
        <v>1</v>
      </c>
      <c r="S6" s="262"/>
      <c r="T6" s="57">
        <v>1</v>
      </c>
      <c r="U6" s="262"/>
      <c r="V6" s="57">
        <v>1</v>
      </c>
      <c r="W6" s="262"/>
      <c r="X6" s="57">
        <v>1</v>
      </c>
      <c r="Y6" s="262"/>
      <c r="Z6" s="57">
        <v>0</v>
      </c>
      <c r="AA6" s="262"/>
      <c r="AB6" s="57"/>
      <c r="AC6" s="252"/>
      <c r="AE6" s="280"/>
    </row>
    <row r="7" spans="1:31" ht="17.25">
      <c r="A7" s="259">
        <v>2</v>
      </c>
      <c r="B7" s="260"/>
      <c r="C7" s="100" t="s">
        <v>193</v>
      </c>
      <c r="D7" s="64"/>
      <c r="E7" s="263">
        <v>2</v>
      </c>
      <c r="F7" s="58">
        <v>5</v>
      </c>
      <c r="G7" s="261">
        <v>2.5</v>
      </c>
      <c r="H7" s="224">
        <v>3</v>
      </c>
      <c r="I7" s="253">
        <v>3</v>
      </c>
      <c r="J7" s="59">
        <v>4</v>
      </c>
      <c r="K7" s="253">
        <v>3</v>
      </c>
      <c r="L7" s="58">
        <v>6</v>
      </c>
      <c r="M7" s="261">
        <v>4</v>
      </c>
      <c r="N7" s="59">
        <v>5</v>
      </c>
      <c r="O7" s="261">
        <v>5</v>
      </c>
      <c r="P7" s="58">
        <v>3</v>
      </c>
      <c r="Q7" s="261">
        <v>5</v>
      </c>
      <c r="R7" s="59">
        <v>1</v>
      </c>
      <c r="S7" s="251">
        <v>5</v>
      </c>
      <c r="T7" s="212" t="s">
        <v>206</v>
      </c>
      <c r="U7" s="251">
        <v>5</v>
      </c>
      <c r="V7" s="58">
        <v>4</v>
      </c>
      <c r="W7" s="253">
        <v>5.5</v>
      </c>
      <c r="X7" s="58">
        <v>1</v>
      </c>
      <c r="Y7" s="253">
        <v>5.5</v>
      </c>
      <c r="Z7" s="58">
        <v>17</v>
      </c>
      <c r="AA7" s="251">
        <v>5.5</v>
      </c>
      <c r="AB7" s="58"/>
      <c r="AC7" s="251"/>
      <c r="AE7" s="281">
        <f>ELO!Q6</f>
        <v>1877.5555555555557</v>
      </c>
    </row>
    <row r="8" spans="1:31" ht="18" thickBot="1">
      <c r="A8" s="152">
        <v>1927</v>
      </c>
      <c r="B8" s="156">
        <v>1906</v>
      </c>
      <c r="C8" s="101" t="s">
        <v>198</v>
      </c>
      <c r="D8" s="65"/>
      <c r="E8" s="264"/>
      <c r="F8" s="56">
        <v>0.5</v>
      </c>
      <c r="G8" s="262"/>
      <c r="H8" s="225">
        <v>0.5</v>
      </c>
      <c r="I8" s="254"/>
      <c r="J8" s="56">
        <v>0</v>
      </c>
      <c r="K8" s="254"/>
      <c r="L8" s="57">
        <v>1</v>
      </c>
      <c r="M8" s="262"/>
      <c r="N8" s="57">
        <v>1</v>
      </c>
      <c r="O8" s="262"/>
      <c r="P8" s="57">
        <v>0</v>
      </c>
      <c r="Q8" s="262"/>
      <c r="R8" s="57">
        <v>0</v>
      </c>
      <c r="S8" s="252"/>
      <c r="T8" s="213">
        <v>0</v>
      </c>
      <c r="U8" s="252"/>
      <c r="V8" s="57">
        <v>0.5</v>
      </c>
      <c r="W8" s="254"/>
      <c r="X8" s="57">
        <v>0</v>
      </c>
      <c r="Y8" s="254"/>
      <c r="Z8" s="57">
        <v>0</v>
      </c>
      <c r="AA8" s="252"/>
      <c r="AB8" s="57"/>
      <c r="AC8" s="252"/>
      <c r="AE8" s="280"/>
    </row>
    <row r="9" spans="1:31" ht="17.25">
      <c r="A9" s="259">
        <v>3</v>
      </c>
      <c r="B9" s="260"/>
      <c r="C9" s="100" t="s">
        <v>85</v>
      </c>
      <c r="D9" s="64"/>
      <c r="E9" s="263">
        <v>2</v>
      </c>
      <c r="F9" s="59">
        <v>7</v>
      </c>
      <c r="G9" s="273">
        <v>3</v>
      </c>
      <c r="H9" s="58">
        <v>4</v>
      </c>
      <c r="I9" s="273">
        <v>4</v>
      </c>
      <c r="J9" s="59">
        <v>12</v>
      </c>
      <c r="K9" s="273">
        <v>5</v>
      </c>
      <c r="L9" s="58">
        <v>11</v>
      </c>
      <c r="M9" s="273">
        <v>6</v>
      </c>
      <c r="N9" s="59">
        <v>1</v>
      </c>
      <c r="O9" s="273">
        <v>6.5</v>
      </c>
      <c r="P9" s="59">
        <v>2</v>
      </c>
      <c r="Q9" s="273">
        <v>7.5</v>
      </c>
      <c r="R9" s="222">
        <v>2</v>
      </c>
      <c r="S9" s="273">
        <v>8</v>
      </c>
      <c r="T9" s="58">
        <v>5</v>
      </c>
      <c r="U9" s="273">
        <v>8.5</v>
      </c>
      <c r="V9" s="58">
        <v>1</v>
      </c>
      <c r="W9" s="273">
        <v>9</v>
      </c>
      <c r="X9" s="224">
        <v>5</v>
      </c>
      <c r="Y9" s="273">
        <v>10</v>
      </c>
      <c r="Z9" s="58">
        <v>6</v>
      </c>
      <c r="AA9" s="273">
        <v>11</v>
      </c>
      <c r="AB9" s="58"/>
      <c r="AC9" s="251"/>
      <c r="AE9" s="281">
        <f>ELO!Q7</f>
        <v>1785.2727272727273</v>
      </c>
    </row>
    <row r="10" spans="1:31" ht="18" thickBot="1">
      <c r="A10" s="152">
        <v>1918</v>
      </c>
      <c r="B10" s="156">
        <v>1940</v>
      </c>
      <c r="C10" s="101" t="s">
        <v>86</v>
      </c>
      <c r="D10" s="65"/>
      <c r="E10" s="264"/>
      <c r="F10" s="57">
        <v>1</v>
      </c>
      <c r="G10" s="274"/>
      <c r="H10" s="56">
        <v>1</v>
      </c>
      <c r="I10" s="274"/>
      <c r="J10" s="56">
        <v>1</v>
      </c>
      <c r="K10" s="274"/>
      <c r="L10" s="56">
        <v>1</v>
      </c>
      <c r="M10" s="274"/>
      <c r="N10" s="56">
        <v>0.5</v>
      </c>
      <c r="O10" s="274"/>
      <c r="P10" s="57">
        <v>1</v>
      </c>
      <c r="Q10" s="274"/>
      <c r="R10" s="225">
        <v>0.5</v>
      </c>
      <c r="S10" s="274"/>
      <c r="T10" s="57">
        <v>1</v>
      </c>
      <c r="U10" s="274"/>
      <c r="V10" s="57">
        <v>0</v>
      </c>
      <c r="W10" s="274"/>
      <c r="X10" s="225">
        <v>1</v>
      </c>
      <c r="Y10" s="274"/>
      <c r="Z10" s="57">
        <v>1</v>
      </c>
      <c r="AA10" s="274"/>
      <c r="AB10" s="57"/>
      <c r="AC10" s="252"/>
      <c r="AE10" s="280"/>
    </row>
    <row r="11" spans="1:31" ht="17.25">
      <c r="A11" s="259">
        <v>4</v>
      </c>
      <c r="B11" s="260"/>
      <c r="C11" s="100" t="s">
        <v>154</v>
      </c>
      <c r="D11" s="64"/>
      <c r="E11" s="263">
        <v>2</v>
      </c>
      <c r="F11" s="54">
        <v>1</v>
      </c>
      <c r="G11" s="261">
        <v>2.5</v>
      </c>
      <c r="H11" s="53">
        <v>3</v>
      </c>
      <c r="I11" s="251">
        <v>2.5</v>
      </c>
      <c r="J11" s="58">
        <v>2</v>
      </c>
      <c r="K11" s="255">
        <v>3.5</v>
      </c>
      <c r="L11" s="53">
        <v>12</v>
      </c>
      <c r="M11" s="261">
        <v>4</v>
      </c>
      <c r="N11" s="224">
        <v>10</v>
      </c>
      <c r="O11" s="261">
        <v>5</v>
      </c>
      <c r="P11" s="54">
        <v>5</v>
      </c>
      <c r="Q11" s="261">
        <v>5</v>
      </c>
      <c r="R11" s="53">
        <v>11</v>
      </c>
      <c r="S11" s="261">
        <v>6</v>
      </c>
      <c r="T11" s="59">
        <v>1</v>
      </c>
      <c r="U11" s="251">
        <v>6</v>
      </c>
      <c r="V11" s="59">
        <v>2</v>
      </c>
      <c r="W11" s="251">
        <v>6.5</v>
      </c>
      <c r="X11" s="222">
        <v>10</v>
      </c>
      <c r="Y11" s="251">
        <v>7.5</v>
      </c>
      <c r="Z11" s="58">
        <v>12</v>
      </c>
      <c r="AA11" s="255">
        <v>8.5</v>
      </c>
      <c r="AB11" s="58"/>
      <c r="AC11" s="253"/>
      <c r="AE11" s="281">
        <f>ELO!Q8</f>
        <v>1743.909090909091</v>
      </c>
    </row>
    <row r="12" spans="1:31" ht="18" thickBot="1">
      <c r="A12" s="152">
        <v>1908</v>
      </c>
      <c r="B12" s="156">
        <v>1967</v>
      </c>
      <c r="C12" s="101" t="s">
        <v>155</v>
      </c>
      <c r="D12" s="65"/>
      <c r="E12" s="264"/>
      <c r="F12" s="57">
        <v>0.5</v>
      </c>
      <c r="G12" s="262"/>
      <c r="H12" s="57">
        <v>0</v>
      </c>
      <c r="I12" s="252"/>
      <c r="J12" s="57">
        <v>1</v>
      </c>
      <c r="K12" s="256"/>
      <c r="L12" s="57">
        <v>0.5</v>
      </c>
      <c r="M12" s="262"/>
      <c r="N12" s="225">
        <v>1</v>
      </c>
      <c r="O12" s="262"/>
      <c r="P12" s="57">
        <v>0</v>
      </c>
      <c r="Q12" s="262"/>
      <c r="R12" s="57">
        <v>1</v>
      </c>
      <c r="S12" s="262"/>
      <c r="T12" s="57">
        <v>0</v>
      </c>
      <c r="U12" s="252"/>
      <c r="V12" s="57">
        <v>0.5</v>
      </c>
      <c r="W12" s="252"/>
      <c r="X12" s="225">
        <v>1</v>
      </c>
      <c r="Y12" s="252"/>
      <c r="Z12" s="57">
        <v>1</v>
      </c>
      <c r="AA12" s="256"/>
      <c r="AB12" s="57"/>
      <c r="AC12" s="254"/>
      <c r="AE12" s="280"/>
    </row>
    <row r="13" spans="1:31" ht="17.25">
      <c r="A13" s="259">
        <v>5</v>
      </c>
      <c r="B13" s="260"/>
      <c r="C13" s="148" t="s">
        <v>161</v>
      </c>
      <c r="D13" s="64"/>
      <c r="E13" s="263">
        <v>2</v>
      </c>
      <c r="F13" s="59">
        <v>2</v>
      </c>
      <c r="G13" s="275">
        <v>2.5</v>
      </c>
      <c r="H13" s="59">
        <v>1</v>
      </c>
      <c r="I13" s="275">
        <v>3.5</v>
      </c>
      <c r="J13" s="54">
        <v>11</v>
      </c>
      <c r="K13" s="275">
        <v>4</v>
      </c>
      <c r="L13" s="222">
        <v>3</v>
      </c>
      <c r="M13" s="261">
        <v>4</v>
      </c>
      <c r="N13" s="58">
        <v>2</v>
      </c>
      <c r="O13" s="251">
        <v>4</v>
      </c>
      <c r="P13" s="59">
        <v>4</v>
      </c>
      <c r="Q13" s="261">
        <v>5</v>
      </c>
      <c r="R13" s="58">
        <v>12</v>
      </c>
      <c r="S13" s="261">
        <v>6</v>
      </c>
      <c r="T13" s="59">
        <v>3</v>
      </c>
      <c r="U13" s="251">
        <v>6</v>
      </c>
      <c r="V13" s="59">
        <v>11</v>
      </c>
      <c r="W13" s="251">
        <v>7</v>
      </c>
      <c r="X13" s="59">
        <v>6</v>
      </c>
      <c r="Y13" s="255">
        <v>8</v>
      </c>
      <c r="Z13" s="58">
        <v>1</v>
      </c>
      <c r="AA13" s="261">
        <v>9</v>
      </c>
      <c r="AB13" s="58"/>
      <c r="AC13" s="251"/>
      <c r="AE13" s="281">
        <f>ELO!Q9</f>
        <v>1788.090909090909</v>
      </c>
    </row>
    <row r="14" spans="1:31" ht="18" thickBot="1">
      <c r="A14" s="152">
        <v>1870</v>
      </c>
      <c r="B14" s="156">
        <v>1871</v>
      </c>
      <c r="C14" s="149" t="s">
        <v>162</v>
      </c>
      <c r="D14" s="65"/>
      <c r="E14" s="264"/>
      <c r="F14" s="57">
        <v>0.5</v>
      </c>
      <c r="G14" s="276"/>
      <c r="H14" s="57">
        <v>1</v>
      </c>
      <c r="I14" s="276"/>
      <c r="J14" s="57">
        <v>0.5</v>
      </c>
      <c r="K14" s="276"/>
      <c r="L14" s="223">
        <v>0</v>
      </c>
      <c r="M14" s="262"/>
      <c r="N14" s="57">
        <v>0</v>
      </c>
      <c r="O14" s="252"/>
      <c r="P14" s="57">
        <v>1</v>
      </c>
      <c r="Q14" s="262"/>
      <c r="R14" s="57">
        <v>1</v>
      </c>
      <c r="S14" s="262"/>
      <c r="T14" s="57">
        <v>0</v>
      </c>
      <c r="U14" s="252"/>
      <c r="V14" s="57">
        <v>1</v>
      </c>
      <c r="W14" s="252"/>
      <c r="X14" s="57">
        <v>1</v>
      </c>
      <c r="Y14" s="256"/>
      <c r="Z14" s="57">
        <v>1</v>
      </c>
      <c r="AA14" s="262"/>
      <c r="AB14" s="57"/>
      <c r="AC14" s="252"/>
      <c r="AE14" s="280"/>
    </row>
    <row r="15" spans="1:31" ht="17.25">
      <c r="A15" s="259">
        <v>6</v>
      </c>
      <c r="B15" s="260"/>
      <c r="C15" s="100" t="s">
        <v>202</v>
      </c>
      <c r="D15" s="64"/>
      <c r="E15" s="263">
        <v>2</v>
      </c>
      <c r="F15" s="214" t="s">
        <v>111</v>
      </c>
      <c r="G15" s="253">
        <v>3</v>
      </c>
      <c r="H15" s="58">
        <v>12</v>
      </c>
      <c r="I15" s="253">
        <v>3</v>
      </c>
      <c r="J15" s="58">
        <v>1</v>
      </c>
      <c r="K15" s="251">
        <v>3.5</v>
      </c>
      <c r="L15" s="59">
        <v>2</v>
      </c>
      <c r="M15" s="251">
        <v>3.5</v>
      </c>
      <c r="N15" s="58">
        <v>10</v>
      </c>
      <c r="O15" s="255">
        <v>4.5</v>
      </c>
      <c r="P15" s="59">
        <v>8</v>
      </c>
      <c r="Q15" s="255">
        <v>4.5</v>
      </c>
      <c r="R15" s="58">
        <v>8</v>
      </c>
      <c r="S15" s="255">
        <v>5.5</v>
      </c>
      <c r="T15" s="58">
        <v>9</v>
      </c>
      <c r="U15" s="255">
        <v>6.5</v>
      </c>
      <c r="V15" s="59">
        <v>10</v>
      </c>
      <c r="W15" s="255">
        <v>7.5</v>
      </c>
      <c r="X15" s="58">
        <v>5</v>
      </c>
      <c r="Y15" s="251">
        <v>7.5</v>
      </c>
      <c r="Z15" s="59">
        <v>3</v>
      </c>
      <c r="AA15" s="251">
        <v>7.5</v>
      </c>
      <c r="AB15" s="58"/>
      <c r="AC15" s="251"/>
      <c r="AE15" s="281">
        <f>ELO!Q10</f>
        <v>1705.6</v>
      </c>
    </row>
    <row r="16" spans="1:31" ht="18" thickBot="1">
      <c r="A16" s="152">
        <v>1596</v>
      </c>
      <c r="B16" s="156">
        <v>1699</v>
      </c>
      <c r="C16" s="101" t="s">
        <v>205</v>
      </c>
      <c r="D16" s="65"/>
      <c r="E16" s="264"/>
      <c r="F16" s="57">
        <v>1</v>
      </c>
      <c r="G16" s="254"/>
      <c r="H16" s="57">
        <v>0</v>
      </c>
      <c r="I16" s="254"/>
      <c r="J16" s="57">
        <v>0.5</v>
      </c>
      <c r="K16" s="252"/>
      <c r="L16" s="57">
        <v>0</v>
      </c>
      <c r="M16" s="252"/>
      <c r="N16" s="57">
        <v>1</v>
      </c>
      <c r="O16" s="256"/>
      <c r="P16" s="57">
        <v>0</v>
      </c>
      <c r="Q16" s="256"/>
      <c r="R16" s="57">
        <v>1</v>
      </c>
      <c r="S16" s="256"/>
      <c r="T16" s="57">
        <v>1</v>
      </c>
      <c r="U16" s="256"/>
      <c r="V16" s="57">
        <v>1</v>
      </c>
      <c r="W16" s="256"/>
      <c r="X16" s="57">
        <v>0</v>
      </c>
      <c r="Y16" s="252"/>
      <c r="Z16" s="57">
        <v>0</v>
      </c>
      <c r="AA16" s="252"/>
      <c r="AB16" s="57"/>
      <c r="AC16" s="252"/>
      <c r="AE16" s="280"/>
    </row>
    <row r="17" spans="1:29" s="44" customFormat="1" ht="18" thickBot="1">
      <c r="A17" s="183"/>
      <c r="B17" s="184"/>
      <c r="C17" s="65"/>
      <c r="D17" s="65"/>
      <c r="E17" s="61"/>
      <c r="F17" s="62"/>
      <c r="G17" s="62"/>
      <c r="H17" s="61"/>
      <c r="I17" s="62"/>
      <c r="J17" s="61"/>
      <c r="K17" s="62"/>
      <c r="L17" s="61"/>
      <c r="M17" s="62"/>
      <c r="N17" s="61"/>
      <c r="O17" s="62"/>
      <c r="P17" s="61"/>
      <c r="Q17" s="62"/>
      <c r="R17" s="61"/>
      <c r="S17" s="62"/>
      <c r="T17" s="61"/>
      <c r="U17" s="62"/>
      <c r="V17" s="61"/>
      <c r="W17" s="62"/>
      <c r="X17" s="61"/>
      <c r="Y17" s="62"/>
      <c r="Z17" s="61"/>
      <c r="AA17" s="62"/>
      <c r="AB17" s="61"/>
      <c r="AC17" s="62"/>
    </row>
    <row r="18" spans="1:31" ht="17.25">
      <c r="A18" s="249">
        <v>7</v>
      </c>
      <c r="B18" s="250"/>
      <c r="C18" s="100" t="s">
        <v>160</v>
      </c>
      <c r="D18" s="64"/>
      <c r="E18" s="257">
        <v>1</v>
      </c>
      <c r="F18" s="54">
        <v>3</v>
      </c>
      <c r="G18" s="253">
        <v>1</v>
      </c>
      <c r="H18" s="58">
        <v>18</v>
      </c>
      <c r="I18" s="253">
        <v>2</v>
      </c>
      <c r="J18" s="53">
        <v>18</v>
      </c>
      <c r="K18" s="253">
        <v>2</v>
      </c>
      <c r="L18" s="59">
        <v>10</v>
      </c>
      <c r="M18" s="251">
        <v>2</v>
      </c>
      <c r="N18" s="54">
        <v>15</v>
      </c>
      <c r="O18" s="253">
        <v>2</v>
      </c>
      <c r="P18" s="53">
        <v>15</v>
      </c>
      <c r="Q18" s="251">
        <v>3</v>
      </c>
      <c r="R18" s="58">
        <v>10</v>
      </c>
      <c r="S18" s="253">
        <v>3</v>
      </c>
      <c r="T18" s="58">
        <v>15</v>
      </c>
      <c r="U18" s="253">
        <v>4</v>
      </c>
      <c r="V18" s="59">
        <v>9</v>
      </c>
      <c r="W18" s="253">
        <v>4.5</v>
      </c>
      <c r="X18" s="59">
        <v>14</v>
      </c>
      <c r="Y18" s="253">
        <v>4.5</v>
      </c>
      <c r="Z18" s="59">
        <v>13</v>
      </c>
      <c r="AA18" s="251">
        <v>5</v>
      </c>
      <c r="AB18" s="59"/>
      <c r="AC18" s="251"/>
      <c r="AE18" s="279">
        <f>ELO!Q11</f>
        <v>1529.3333333333333</v>
      </c>
    </row>
    <row r="19" spans="1:31" ht="18" thickBot="1">
      <c r="A19" s="152">
        <v>1596</v>
      </c>
      <c r="B19" s="156">
        <v>1612</v>
      </c>
      <c r="C19" s="101" t="s">
        <v>86</v>
      </c>
      <c r="D19" s="65"/>
      <c r="E19" s="258"/>
      <c r="F19" s="57">
        <v>0</v>
      </c>
      <c r="G19" s="254"/>
      <c r="H19" s="57">
        <v>1</v>
      </c>
      <c r="I19" s="254"/>
      <c r="J19" s="57">
        <v>0</v>
      </c>
      <c r="K19" s="254"/>
      <c r="L19" s="57">
        <v>0</v>
      </c>
      <c r="M19" s="252"/>
      <c r="N19" s="57">
        <v>0</v>
      </c>
      <c r="O19" s="254"/>
      <c r="P19" s="57">
        <v>1</v>
      </c>
      <c r="Q19" s="252"/>
      <c r="R19" s="57">
        <v>0</v>
      </c>
      <c r="S19" s="254"/>
      <c r="T19" s="57">
        <v>1</v>
      </c>
      <c r="U19" s="254"/>
      <c r="V19" s="57">
        <v>0.5</v>
      </c>
      <c r="W19" s="254"/>
      <c r="X19" s="57">
        <v>0</v>
      </c>
      <c r="Y19" s="254"/>
      <c r="Z19" s="57">
        <v>0.5</v>
      </c>
      <c r="AA19" s="252"/>
      <c r="AB19" s="57"/>
      <c r="AC19" s="252"/>
      <c r="AE19" s="280"/>
    </row>
    <row r="20" spans="1:31" ht="17.25">
      <c r="A20" s="249">
        <v>8</v>
      </c>
      <c r="B20" s="250"/>
      <c r="C20" s="100" t="s">
        <v>89</v>
      </c>
      <c r="D20" s="64"/>
      <c r="E20" s="257">
        <v>1</v>
      </c>
      <c r="F20" s="59">
        <v>12</v>
      </c>
      <c r="G20" s="253">
        <v>1</v>
      </c>
      <c r="H20" s="59">
        <v>14</v>
      </c>
      <c r="I20" s="253">
        <v>1.5</v>
      </c>
      <c r="J20" s="58">
        <v>10</v>
      </c>
      <c r="K20" s="253">
        <v>2.5</v>
      </c>
      <c r="L20" s="59">
        <v>1</v>
      </c>
      <c r="M20" s="253">
        <v>2.5</v>
      </c>
      <c r="N20" s="58">
        <v>15</v>
      </c>
      <c r="O20" s="251">
        <v>3.5</v>
      </c>
      <c r="P20" s="58">
        <v>6</v>
      </c>
      <c r="Q20" s="255">
        <v>4.5</v>
      </c>
      <c r="R20" s="59">
        <v>6</v>
      </c>
      <c r="S20" s="251">
        <v>4.5</v>
      </c>
      <c r="T20" s="58">
        <v>11</v>
      </c>
      <c r="U20" s="251">
        <v>4.5</v>
      </c>
      <c r="V20" s="58">
        <v>12</v>
      </c>
      <c r="W20" s="251">
        <v>4.5</v>
      </c>
      <c r="X20" s="59">
        <v>10</v>
      </c>
      <c r="Y20" s="251">
        <v>4.5</v>
      </c>
      <c r="Z20" s="58">
        <v>9</v>
      </c>
      <c r="AA20" s="251">
        <v>5</v>
      </c>
      <c r="AB20" s="58"/>
      <c r="AC20" s="251"/>
      <c r="AE20" s="281">
        <f>ELO!Q12</f>
        <v>1575</v>
      </c>
    </row>
    <row r="21" spans="1:31" ht="18" thickBot="1">
      <c r="A21" s="152">
        <v>1596</v>
      </c>
      <c r="B21" s="156">
        <v>1607</v>
      </c>
      <c r="C21" s="101" t="s">
        <v>87</v>
      </c>
      <c r="D21" s="65"/>
      <c r="E21" s="258"/>
      <c r="F21" s="56">
        <v>0</v>
      </c>
      <c r="G21" s="254"/>
      <c r="H21" s="57">
        <v>0.5</v>
      </c>
      <c r="I21" s="254"/>
      <c r="J21" s="57">
        <v>1</v>
      </c>
      <c r="K21" s="254"/>
      <c r="L21" s="57">
        <v>0</v>
      </c>
      <c r="M21" s="254"/>
      <c r="N21" s="57">
        <v>1</v>
      </c>
      <c r="O21" s="252"/>
      <c r="P21" s="57">
        <v>1</v>
      </c>
      <c r="Q21" s="256"/>
      <c r="R21" s="57">
        <v>0</v>
      </c>
      <c r="S21" s="252"/>
      <c r="T21" s="57">
        <v>0</v>
      </c>
      <c r="U21" s="252"/>
      <c r="V21" s="57">
        <v>0</v>
      </c>
      <c r="W21" s="252"/>
      <c r="X21" s="57">
        <v>0</v>
      </c>
      <c r="Y21" s="252"/>
      <c r="Z21" s="57">
        <v>0.5</v>
      </c>
      <c r="AA21" s="252"/>
      <c r="AB21" s="57"/>
      <c r="AC21" s="252"/>
      <c r="AE21" s="280"/>
    </row>
    <row r="22" spans="1:31" ht="17.25">
      <c r="A22" s="249">
        <v>9</v>
      </c>
      <c r="B22" s="250"/>
      <c r="C22" s="100" t="s">
        <v>203</v>
      </c>
      <c r="D22" s="63"/>
      <c r="E22" s="257">
        <v>1</v>
      </c>
      <c r="F22" s="59">
        <v>17</v>
      </c>
      <c r="G22" s="253">
        <v>1.5</v>
      </c>
      <c r="H22" s="59">
        <v>11</v>
      </c>
      <c r="I22" s="253">
        <v>1.5</v>
      </c>
      <c r="J22" s="58">
        <v>13</v>
      </c>
      <c r="K22" s="253">
        <v>2.5</v>
      </c>
      <c r="L22" s="58">
        <v>17</v>
      </c>
      <c r="M22" s="251">
        <v>3.5</v>
      </c>
      <c r="N22" s="212" t="s">
        <v>206</v>
      </c>
      <c r="O22" s="251">
        <v>3.5</v>
      </c>
      <c r="P22" s="212" t="s">
        <v>206</v>
      </c>
      <c r="Q22" s="251">
        <v>3.5</v>
      </c>
      <c r="R22" s="59">
        <v>13</v>
      </c>
      <c r="S22" s="251">
        <v>4.5</v>
      </c>
      <c r="T22" s="59">
        <v>6</v>
      </c>
      <c r="U22" s="251">
        <v>4.5</v>
      </c>
      <c r="V22" s="58">
        <v>7</v>
      </c>
      <c r="W22" s="251">
        <v>5</v>
      </c>
      <c r="X22" s="212" t="s">
        <v>206</v>
      </c>
      <c r="Y22" s="251">
        <v>5</v>
      </c>
      <c r="Z22" s="191">
        <v>8</v>
      </c>
      <c r="AA22" s="251">
        <v>5.5</v>
      </c>
      <c r="AB22" s="191"/>
      <c r="AC22" s="251"/>
      <c r="AE22" s="281">
        <f>ELO!Q13</f>
        <v>1541.5</v>
      </c>
    </row>
    <row r="23" spans="1:31" ht="18" thickBot="1">
      <c r="A23" s="152">
        <v>1581</v>
      </c>
      <c r="B23" s="156">
        <v>1615</v>
      </c>
      <c r="C23" s="101" t="s">
        <v>205</v>
      </c>
      <c r="D23" s="63"/>
      <c r="E23" s="258"/>
      <c r="F23" s="57">
        <v>0.5</v>
      </c>
      <c r="G23" s="254"/>
      <c r="H23" s="57">
        <v>0</v>
      </c>
      <c r="I23" s="254"/>
      <c r="J23" s="57">
        <v>1</v>
      </c>
      <c r="K23" s="254"/>
      <c r="L23" s="56">
        <v>1</v>
      </c>
      <c r="M23" s="252"/>
      <c r="N23" s="213">
        <v>0</v>
      </c>
      <c r="O23" s="252"/>
      <c r="P23" s="213">
        <v>0</v>
      </c>
      <c r="Q23" s="252"/>
      <c r="R23" s="57">
        <v>1</v>
      </c>
      <c r="S23" s="252"/>
      <c r="T23" s="57">
        <v>0</v>
      </c>
      <c r="U23" s="252"/>
      <c r="V23" s="57">
        <v>0.5</v>
      </c>
      <c r="W23" s="252"/>
      <c r="X23" s="213">
        <v>0</v>
      </c>
      <c r="Y23" s="252"/>
      <c r="Z23" s="57">
        <v>0.5</v>
      </c>
      <c r="AA23" s="252"/>
      <c r="AB23" s="57"/>
      <c r="AC23" s="252"/>
      <c r="AE23" s="280"/>
    </row>
    <row r="24" spans="1:31" ht="17.25">
      <c r="A24" s="249">
        <v>10</v>
      </c>
      <c r="B24" s="250"/>
      <c r="C24" s="100" t="s">
        <v>197</v>
      </c>
      <c r="D24" s="63"/>
      <c r="E24" s="257">
        <v>1</v>
      </c>
      <c r="F24" s="58">
        <v>14</v>
      </c>
      <c r="G24" s="253">
        <v>2</v>
      </c>
      <c r="H24" s="224">
        <v>4</v>
      </c>
      <c r="I24" s="253">
        <v>2</v>
      </c>
      <c r="J24" s="59">
        <v>8</v>
      </c>
      <c r="K24" s="253">
        <v>2</v>
      </c>
      <c r="L24" s="58">
        <v>7</v>
      </c>
      <c r="M24" s="253">
        <v>3</v>
      </c>
      <c r="N24" s="59">
        <v>6</v>
      </c>
      <c r="O24" s="251">
        <v>3</v>
      </c>
      <c r="P24" s="59">
        <v>11</v>
      </c>
      <c r="Q24" s="251">
        <v>3</v>
      </c>
      <c r="R24" s="59">
        <v>7</v>
      </c>
      <c r="S24" s="251">
        <v>4</v>
      </c>
      <c r="T24" s="58">
        <v>17</v>
      </c>
      <c r="U24" s="251">
        <v>5</v>
      </c>
      <c r="V24" s="58">
        <v>6</v>
      </c>
      <c r="W24" s="251">
        <v>5</v>
      </c>
      <c r="X24" s="58">
        <v>8</v>
      </c>
      <c r="Y24" s="251">
        <v>6</v>
      </c>
      <c r="Z24" s="222">
        <v>4</v>
      </c>
      <c r="AA24" s="251">
        <v>6</v>
      </c>
      <c r="AB24" s="191"/>
      <c r="AC24" s="251"/>
      <c r="AE24" s="281">
        <f>ELO!Q14</f>
        <v>1648.888888888889</v>
      </c>
    </row>
    <row r="25" spans="1:31" ht="18" thickBot="1">
      <c r="A25" s="152">
        <v>1560</v>
      </c>
      <c r="B25" s="156">
        <v>1643</v>
      </c>
      <c r="C25" s="101" t="s">
        <v>87</v>
      </c>
      <c r="D25" s="63"/>
      <c r="E25" s="258"/>
      <c r="F25" s="57">
        <v>1</v>
      </c>
      <c r="G25" s="254"/>
      <c r="H25" s="225">
        <v>0</v>
      </c>
      <c r="I25" s="254"/>
      <c r="J25" s="57">
        <v>0</v>
      </c>
      <c r="K25" s="254"/>
      <c r="L25" s="57">
        <v>1</v>
      </c>
      <c r="M25" s="254"/>
      <c r="N25" s="57">
        <v>0</v>
      </c>
      <c r="O25" s="252"/>
      <c r="P25" s="57">
        <v>0</v>
      </c>
      <c r="Q25" s="252"/>
      <c r="R25" s="57">
        <v>1</v>
      </c>
      <c r="S25" s="252"/>
      <c r="T25" s="57">
        <v>1</v>
      </c>
      <c r="U25" s="252"/>
      <c r="V25" s="57">
        <v>0</v>
      </c>
      <c r="W25" s="252"/>
      <c r="X25" s="57">
        <v>1</v>
      </c>
      <c r="Y25" s="252"/>
      <c r="Z25" s="225">
        <v>0</v>
      </c>
      <c r="AA25" s="252"/>
      <c r="AB25" s="57"/>
      <c r="AC25" s="252"/>
      <c r="AE25" s="280"/>
    </row>
    <row r="26" spans="1:31" ht="17.25">
      <c r="A26" s="249">
        <v>11</v>
      </c>
      <c r="B26" s="250"/>
      <c r="C26" s="100" t="s">
        <v>173</v>
      </c>
      <c r="D26" s="64"/>
      <c r="E26" s="257">
        <v>1</v>
      </c>
      <c r="F26" s="53">
        <v>15</v>
      </c>
      <c r="G26" s="253">
        <v>2</v>
      </c>
      <c r="H26" s="58">
        <v>9</v>
      </c>
      <c r="I26" s="255">
        <v>3</v>
      </c>
      <c r="J26" s="59">
        <v>5</v>
      </c>
      <c r="K26" s="255">
        <v>3.5</v>
      </c>
      <c r="L26" s="59">
        <v>3</v>
      </c>
      <c r="M26" s="255">
        <v>3.5</v>
      </c>
      <c r="N26" s="54">
        <v>12</v>
      </c>
      <c r="O26" s="251">
        <v>3.5</v>
      </c>
      <c r="P26" s="58">
        <v>10</v>
      </c>
      <c r="Q26" s="255">
        <v>4.5</v>
      </c>
      <c r="R26" s="58">
        <v>4</v>
      </c>
      <c r="S26" s="251">
        <v>4.5</v>
      </c>
      <c r="T26" s="59">
        <v>8</v>
      </c>
      <c r="U26" s="251">
        <v>5.5</v>
      </c>
      <c r="V26" s="58">
        <v>5</v>
      </c>
      <c r="W26" s="251">
        <v>5.5</v>
      </c>
      <c r="X26" s="59">
        <v>12</v>
      </c>
      <c r="Y26" s="251">
        <v>5.5</v>
      </c>
      <c r="Z26" s="212" t="s">
        <v>206</v>
      </c>
      <c r="AA26" s="251">
        <v>5.5</v>
      </c>
      <c r="AB26" s="59"/>
      <c r="AC26" s="251"/>
      <c r="AE26" s="281">
        <f>ELO!Q15</f>
        <v>1676.2</v>
      </c>
    </row>
    <row r="27" spans="1:31" ht="18" thickBot="1">
      <c r="A27" s="152">
        <v>1525</v>
      </c>
      <c r="B27" s="156">
        <v>1614</v>
      </c>
      <c r="C27" s="101" t="s">
        <v>174</v>
      </c>
      <c r="D27" s="65"/>
      <c r="E27" s="258"/>
      <c r="F27" s="57">
        <v>1</v>
      </c>
      <c r="G27" s="254"/>
      <c r="H27" s="57">
        <v>1</v>
      </c>
      <c r="I27" s="256"/>
      <c r="J27" s="57">
        <v>0.5</v>
      </c>
      <c r="K27" s="256"/>
      <c r="L27" s="57">
        <v>0</v>
      </c>
      <c r="M27" s="256"/>
      <c r="N27" s="57">
        <v>0</v>
      </c>
      <c r="O27" s="252"/>
      <c r="P27" s="57">
        <v>1</v>
      </c>
      <c r="Q27" s="256"/>
      <c r="R27" s="57">
        <v>0</v>
      </c>
      <c r="S27" s="252"/>
      <c r="T27" s="57">
        <v>1</v>
      </c>
      <c r="U27" s="252"/>
      <c r="V27" s="57">
        <v>0</v>
      </c>
      <c r="W27" s="252"/>
      <c r="X27" s="57">
        <v>0</v>
      </c>
      <c r="Y27" s="252"/>
      <c r="Z27" s="213">
        <v>0</v>
      </c>
      <c r="AA27" s="252"/>
      <c r="AB27" s="57"/>
      <c r="AC27" s="252"/>
      <c r="AE27" s="280"/>
    </row>
    <row r="28" spans="1:31" ht="17.25">
      <c r="A28" s="249">
        <v>12</v>
      </c>
      <c r="B28" s="250"/>
      <c r="C28" s="100" t="s">
        <v>195</v>
      </c>
      <c r="D28" s="63"/>
      <c r="E28" s="257">
        <v>1</v>
      </c>
      <c r="F28" s="58">
        <v>8</v>
      </c>
      <c r="G28" s="253">
        <v>2</v>
      </c>
      <c r="H28" s="59">
        <v>6</v>
      </c>
      <c r="I28" s="255">
        <v>3</v>
      </c>
      <c r="J28" s="54">
        <v>3</v>
      </c>
      <c r="K28" s="253">
        <v>3</v>
      </c>
      <c r="L28" s="58">
        <v>4</v>
      </c>
      <c r="M28" s="255">
        <v>3.5</v>
      </c>
      <c r="N28" s="59">
        <v>11</v>
      </c>
      <c r="O28" s="255">
        <v>4.5</v>
      </c>
      <c r="P28" s="58">
        <v>1</v>
      </c>
      <c r="Q28" s="261">
        <v>5</v>
      </c>
      <c r="R28" s="59">
        <v>5</v>
      </c>
      <c r="S28" s="251">
        <v>5</v>
      </c>
      <c r="T28" s="212" t="s">
        <v>206</v>
      </c>
      <c r="U28" s="251">
        <v>5</v>
      </c>
      <c r="V28" s="59">
        <v>8</v>
      </c>
      <c r="W28" s="251">
        <v>6</v>
      </c>
      <c r="X28" s="58">
        <v>11</v>
      </c>
      <c r="Y28" s="251">
        <v>7</v>
      </c>
      <c r="Z28" s="53">
        <v>4</v>
      </c>
      <c r="AA28" s="251">
        <v>7</v>
      </c>
      <c r="AB28" s="54"/>
      <c r="AC28" s="251"/>
      <c r="AE28" s="281">
        <f>ELO!Q16</f>
        <v>1741.3</v>
      </c>
    </row>
    <row r="29" spans="1:31" ht="18" thickBot="1">
      <c r="A29" s="152">
        <v>1519</v>
      </c>
      <c r="B29" s="156">
        <v>1582</v>
      </c>
      <c r="C29" s="101" t="s">
        <v>199</v>
      </c>
      <c r="D29" s="63"/>
      <c r="E29" s="258"/>
      <c r="F29" s="57">
        <v>1</v>
      </c>
      <c r="G29" s="254"/>
      <c r="H29" s="57">
        <v>1</v>
      </c>
      <c r="I29" s="256"/>
      <c r="J29" s="57">
        <v>0</v>
      </c>
      <c r="K29" s="254"/>
      <c r="L29" s="57">
        <v>0.5</v>
      </c>
      <c r="M29" s="256"/>
      <c r="N29" s="57">
        <v>1</v>
      </c>
      <c r="O29" s="256"/>
      <c r="P29" s="57">
        <v>0.5</v>
      </c>
      <c r="Q29" s="262"/>
      <c r="R29" s="57">
        <v>0</v>
      </c>
      <c r="S29" s="252"/>
      <c r="T29" s="213">
        <v>0</v>
      </c>
      <c r="U29" s="252"/>
      <c r="V29" s="57">
        <v>1</v>
      </c>
      <c r="W29" s="252"/>
      <c r="X29" s="57">
        <v>1</v>
      </c>
      <c r="Y29" s="252"/>
      <c r="Z29" s="57">
        <v>0</v>
      </c>
      <c r="AA29" s="252"/>
      <c r="AB29" s="57"/>
      <c r="AC29" s="252"/>
      <c r="AE29" s="280"/>
    </row>
    <row r="30" spans="1:29" s="44" customFormat="1" ht="18" thickBot="1">
      <c r="A30" s="183"/>
      <c r="B30" s="184"/>
      <c r="C30" s="65"/>
      <c r="D30" s="63"/>
      <c r="E30" s="61"/>
      <c r="F30" s="61"/>
      <c r="G30" s="62"/>
      <c r="H30" s="61"/>
      <c r="I30" s="61"/>
      <c r="J30" s="61"/>
      <c r="K30" s="62"/>
      <c r="L30" s="61"/>
      <c r="M30" s="62"/>
      <c r="N30" s="61"/>
      <c r="O30" s="62"/>
      <c r="P30" s="61"/>
      <c r="Q30" s="62"/>
      <c r="R30" s="61"/>
      <c r="S30" s="62"/>
      <c r="T30" s="61"/>
      <c r="U30" s="62"/>
      <c r="V30" s="61"/>
      <c r="W30" s="62"/>
      <c r="X30" s="61"/>
      <c r="Y30" s="62"/>
      <c r="Z30" s="61"/>
      <c r="AA30" s="62"/>
      <c r="AB30" s="61"/>
      <c r="AC30" s="62"/>
    </row>
    <row r="31" spans="1:31" ht="17.25">
      <c r="A31" s="265">
        <v>13</v>
      </c>
      <c r="B31" s="266"/>
      <c r="C31" s="100" t="s">
        <v>207</v>
      </c>
      <c r="D31" s="63"/>
      <c r="E31" s="267">
        <v>0</v>
      </c>
      <c r="F31" s="212" t="s">
        <v>206</v>
      </c>
      <c r="G31" s="253">
        <v>0</v>
      </c>
      <c r="H31" s="59">
        <v>17</v>
      </c>
      <c r="I31" s="253">
        <v>0.5</v>
      </c>
      <c r="J31" s="59">
        <v>9</v>
      </c>
      <c r="K31" s="253">
        <v>0.5</v>
      </c>
      <c r="L31" s="59">
        <v>16</v>
      </c>
      <c r="M31" s="253">
        <v>1.5</v>
      </c>
      <c r="N31" s="53">
        <v>18</v>
      </c>
      <c r="O31" s="251">
        <v>2</v>
      </c>
      <c r="P31" s="54">
        <v>17</v>
      </c>
      <c r="Q31" s="253">
        <v>2.5</v>
      </c>
      <c r="R31" s="58">
        <v>9</v>
      </c>
      <c r="S31" s="253">
        <v>2.5</v>
      </c>
      <c r="T31" s="58">
        <v>14</v>
      </c>
      <c r="U31" s="253">
        <v>2.5</v>
      </c>
      <c r="V31" s="59">
        <v>14</v>
      </c>
      <c r="W31" s="253">
        <v>2.5</v>
      </c>
      <c r="X31" s="58">
        <v>18</v>
      </c>
      <c r="Y31" s="253">
        <v>3.5</v>
      </c>
      <c r="Z31" s="58">
        <v>7</v>
      </c>
      <c r="AA31" s="253">
        <v>4</v>
      </c>
      <c r="AB31" s="59"/>
      <c r="AC31" s="253"/>
      <c r="AE31" s="282">
        <f>ELO!Q17</f>
        <v>1525.6</v>
      </c>
    </row>
    <row r="32" spans="1:31" ht="18" thickBot="1">
      <c r="A32" s="152">
        <v>1447</v>
      </c>
      <c r="B32" s="156">
        <v>1447</v>
      </c>
      <c r="C32" s="101" t="s">
        <v>208</v>
      </c>
      <c r="D32" s="63"/>
      <c r="E32" s="268"/>
      <c r="F32" s="213">
        <v>0</v>
      </c>
      <c r="G32" s="254"/>
      <c r="H32" s="57">
        <v>0.5</v>
      </c>
      <c r="I32" s="254"/>
      <c r="J32" s="57">
        <v>0</v>
      </c>
      <c r="K32" s="254"/>
      <c r="L32" s="57">
        <v>1</v>
      </c>
      <c r="M32" s="254"/>
      <c r="N32" s="57">
        <v>0.5</v>
      </c>
      <c r="O32" s="252"/>
      <c r="P32" s="57">
        <v>0.5</v>
      </c>
      <c r="Q32" s="254"/>
      <c r="R32" s="57">
        <v>0</v>
      </c>
      <c r="S32" s="254"/>
      <c r="T32" s="57">
        <v>0</v>
      </c>
      <c r="U32" s="254"/>
      <c r="V32" s="57">
        <v>0</v>
      </c>
      <c r="W32" s="254"/>
      <c r="X32" s="57">
        <v>1</v>
      </c>
      <c r="Y32" s="254"/>
      <c r="Z32" s="57">
        <v>0.5</v>
      </c>
      <c r="AA32" s="254"/>
      <c r="AB32" s="57"/>
      <c r="AC32" s="254"/>
      <c r="AE32" s="283"/>
    </row>
    <row r="33" spans="1:31" ht="17.25">
      <c r="A33" s="265">
        <v>14</v>
      </c>
      <c r="B33" s="266"/>
      <c r="C33" s="100" t="s">
        <v>132</v>
      </c>
      <c r="D33" s="64"/>
      <c r="E33" s="267">
        <v>0</v>
      </c>
      <c r="F33" s="59">
        <v>10</v>
      </c>
      <c r="G33" s="253">
        <v>0</v>
      </c>
      <c r="H33" s="58">
        <v>8</v>
      </c>
      <c r="I33" s="253">
        <v>0.5</v>
      </c>
      <c r="J33" s="212" t="s">
        <v>206</v>
      </c>
      <c r="K33" s="253">
        <v>0.5</v>
      </c>
      <c r="L33" s="59">
        <v>15</v>
      </c>
      <c r="M33" s="251">
        <v>0.5</v>
      </c>
      <c r="N33" s="212" t="s">
        <v>206</v>
      </c>
      <c r="O33" s="251">
        <v>0.5</v>
      </c>
      <c r="P33" s="59">
        <v>18</v>
      </c>
      <c r="Q33" s="251">
        <v>1.5</v>
      </c>
      <c r="R33" s="58">
        <v>18</v>
      </c>
      <c r="S33" s="253">
        <v>1.5</v>
      </c>
      <c r="T33" s="59">
        <v>13</v>
      </c>
      <c r="U33" s="253">
        <v>2.5</v>
      </c>
      <c r="V33" s="58">
        <v>13</v>
      </c>
      <c r="W33" s="253">
        <v>3.5</v>
      </c>
      <c r="X33" s="58">
        <v>7</v>
      </c>
      <c r="Y33" s="253">
        <v>4.5</v>
      </c>
      <c r="Z33" s="212" t="s">
        <v>206</v>
      </c>
      <c r="AA33" s="251">
        <v>4.5</v>
      </c>
      <c r="AB33" s="191"/>
      <c r="AC33" s="251"/>
      <c r="AE33" s="281">
        <f>ELO!Q18</f>
        <v>1511.1666666666667</v>
      </c>
    </row>
    <row r="34" spans="1:31" ht="18" thickBot="1">
      <c r="A34" s="152">
        <v>1435</v>
      </c>
      <c r="B34" s="156">
        <v>1334</v>
      </c>
      <c r="C34" s="101" t="s">
        <v>133</v>
      </c>
      <c r="D34" s="65"/>
      <c r="E34" s="268"/>
      <c r="F34" s="57">
        <v>0</v>
      </c>
      <c r="G34" s="254"/>
      <c r="H34" s="57">
        <v>0.5</v>
      </c>
      <c r="I34" s="254"/>
      <c r="J34" s="213">
        <v>0</v>
      </c>
      <c r="K34" s="254"/>
      <c r="L34" s="57">
        <v>0</v>
      </c>
      <c r="M34" s="252"/>
      <c r="N34" s="213">
        <v>0</v>
      </c>
      <c r="O34" s="252"/>
      <c r="P34" s="57">
        <v>1</v>
      </c>
      <c r="Q34" s="252"/>
      <c r="R34" s="57">
        <v>0</v>
      </c>
      <c r="S34" s="254"/>
      <c r="T34" s="57">
        <v>1</v>
      </c>
      <c r="U34" s="254"/>
      <c r="V34" s="57">
        <v>1</v>
      </c>
      <c r="W34" s="254"/>
      <c r="X34" s="57">
        <v>1</v>
      </c>
      <c r="Y34" s="254"/>
      <c r="Z34" s="213">
        <v>0</v>
      </c>
      <c r="AA34" s="252"/>
      <c r="AB34" s="57"/>
      <c r="AC34" s="252"/>
      <c r="AE34" s="280"/>
    </row>
    <row r="35" spans="1:31" ht="17.25">
      <c r="A35" s="265">
        <v>15</v>
      </c>
      <c r="B35" s="266"/>
      <c r="C35" s="100" t="s">
        <v>90</v>
      </c>
      <c r="D35" s="64"/>
      <c r="E35" s="267">
        <v>0</v>
      </c>
      <c r="F35" s="58">
        <v>11</v>
      </c>
      <c r="G35" s="253">
        <v>0</v>
      </c>
      <c r="H35" s="224">
        <v>18</v>
      </c>
      <c r="I35" s="251">
        <v>1</v>
      </c>
      <c r="J35" s="59">
        <v>16</v>
      </c>
      <c r="K35" s="251">
        <v>1</v>
      </c>
      <c r="L35" s="58">
        <v>14</v>
      </c>
      <c r="M35" s="251">
        <v>2</v>
      </c>
      <c r="N35" s="59">
        <v>8</v>
      </c>
      <c r="O35" s="251">
        <v>2</v>
      </c>
      <c r="P35" s="58">
        <v>7</v>
      </c>
      <c r="Q35" s="251">
        <v>2</v>
      </c>
      <c r="R35" s="59">
        <v>17</v>
      </c>
      <c r="S35" s="251">
        <v>2</v>
      </c>
      <c r="T35" s="59">
        <v>7</v>
      </c>
      <c r="U35" s="251">
        <v>2</v>
      </c>
      <c r="V35" s="58">
        <v>18</v>
      </c>
      <c r="W35" s="251">
        <v>2</v>
      </c>
      <c r="X35" s="58">
        <v>16</v>
      </c>
      <c r="Y35" s="251">
        <v>2</v>
      </c>
      <c r="Z35" s="59">
        <v>16</v>
      </c>
      <c r="AA35" s="251">
        <v>2</v>
      </c>
      <c r="AB35" s="224">
        <v>7</v>
      </c>
      <c r="AC35" s="251"/>
      <c r="AE35" s="281">
        <f>ELO!Q19</f>
        <v>1549.6</v>
      </c>
    </row>
    <row r="36" spans="1:31" ht="18" thickBot="1">
      <c r="A36" s="152">
        <v>1421</v>
      </c>
      <c r="B36" s="156">
        <v>1433</v>
      </c>
      <c r="C36" s="101" t="s">
        <v>91</v>
      </c>
      <c r="D36" s="65"/>
      <c r="E36" s="268"/>
      <c r="F36" s="57">
        <v>0</v>
      </c>
      <c r="G36" s="254"/>
      <c r="H36" s="225">
        <v>1</v>
      </c>
      <c r="I36" s="252"/>
      <c r="J36" s="57">
        <v>0</v>
      </c>
      <c r="K36" s="252"/>
      <c r="L36" s="57">
        <v>1</v>
      </c>
      <c r="M36" s="252"/>
      <c r="N36" s="57">
        <v>0</v>
      </c>
      <c r="O36" s="252"/>
      <c r="P36" s="57">
        <v>0</v>
      </c>
      <c r="Q36" s="252"/>
      <c r="R36" s="57">
        <v>0</v>
      </c>
      <c r="S36" s="252"/>
      <c r="T36" s="57">
        <v>0</v>
      </c>
      <c r="U36" s="252"/>
      <c r="V36" s="57">
        <v>0</v>
      </c>
      <c r="W36" s="252"/>
      <c r="X36" s="57">
        <v>0</v>
      </c>
      <c r="Y36" s="252"/>
      <c r="Z36" s="57">
        <v>0</v>
      </c>
      <c r="AA36" s="252"/>
      <c r="AB36" s="225">
        <v>1</v>
      </c>
      <c r="AC36" s="252"/>
      <c r="AE36" s="280"/>
    </row>
    <row r="37" spans="1:31" ht="17.25">
      <c r="A37" s="265">
        <v>16</v>
      </c>
      <c r="B37" s="266"/>
      <c r="C37" s="100" t="s">
        <v>214</v>
      </c>
      <c r="D37" s="63"/>
      <c r="E37" s="267">
        <v>0</v>
      </c>
      <c r="F37" s="58">
        <v>18</v>
      </c>
      <c r="G37" s="253">
        <v>1</v>
      </c>
      <c r="H37" s="212" t="s">
        <v>206</v>
      </c>
      <c r="I37" s="253">
        <v>1</v>
      </c>
      <c r="J37" s="212" t="s">
        <v>206</v>
      </c>
      <c r="K37" s="253">
        <v>1</v>
      </c>
      <c r="L37" s="58">
        <v>13</v>
      </c>
      <c r="M37" s="251">
        <v>1</v>
      </c>
      <c r="N37" s="59">
        <v>17</v>
      </c>
      <c r="O37" s="251">
        <v>1</v>
      </c>
      <c r="P37" s="212" t="s">
        <v>206</v>
      </c>
      <c r="Q37" s="251">
        <v>1</v>
      </c>
      <c r="R37" s="212" t="s">
        <v>206</v>
      </c>
      <c r="S37" s="253">
        <v>1</v>
      </c>
      <c r="T37" s="59">
        <v>18</v>
      </c>
      <c r="U37" s="253">
        <v>2</v>
      </c>
      <c r="V37" s="212" t="s">
        <v>206</v>
      </c>
      <c r="W37" s="253">
        <v>2</v>
      </c>
      <c r="X37" s="59">
        <v>15</v>
      </c>
      <c r="Y37" s="253">
        <v>3</v>
      </c>
      <c r="Z37" s="54">
        <v>15</v>
      </c>
      <c r="AA37" s="251">
        <v>4</v>
      </c>
      <c r="AB37" s="54"/>
      <c r="AC37" s="251"/>
      <c r="AE37" s="281">
        <f>ELO!Q20</f>
        <v>1429.6666666666667</v>
      </c>
    </row>
    <row r="38" spans="1:31" ht="18" thickBot="1">
      <c r="A38" s="163"/>
      <c r="B38" s="156">
        <v>1388</v>
      </c>
      <c r="C38" s="101" t="s">
        <v>215</v>
      </c>
      <c r="D38" s="63"/>
      <c r="E38" s="268"/>
      <c r="F38" s="57">
        <v>1</v>
      </c>
      <c r="G38" s="254"/>
      <c r="H38" s="213">
        <v>0</v>
      </c>
      <c r="I38" s="254"/>
      <c r="J38" s="213">
        <v>0</v>
      </c>
      <c r="K38" s="254"/>
      <c r="L38" s="57">
        <v>0</v>
      </c>
      <c r="M38" s="252"/>
      <c r="N38" s="57">
        <v>0</v>
      </c>
      <c r="O38" s="252"/>
      <c r="P38" s="213">
        <v>0</v>
      </c>
      <c r="Q38" s="252"/>
      <c r="R38" s="213">
        <v>0</v>
      </c>
      <c r="S38" s="254"/>
      <c r="T38" s="57">
        <v>1</v>
      </c>
      <c r="U38" s="254"/>
      <c r="V38" s="213">
        <v>0</v>
      </c>
      <c r="W38" s="254"/>
      <c r="X38" s="57">
        <v>1</v>
      </c>
      <c r="Y38" s="254"/>
      <c r="Z38" s="57">
        <v>1</v>
      </c>
      <c r="AA38" s="252"/>
      <c r="AB38" s="57"/>
      <c r="AC38" s="252"/>
      <c r="AE38" s="280"/>
    </row>
    <row r="39" spans="1:31" ht="17.25">
      <c r="A39" s="265">
        <v>17</v>
      </c>
      <c r="B39" s="266"/>
      <c r="C39" s="100" t="s">
        <v>209</v>
      </c>
      <c r="D39" s="63"/>
      <c r="E39" s="267">
        <v>0</v>
      </c>
      <c r="F39" s="58">
        <v>9</v>
      </c>
      <c r="G39" s="253">
        <v>0.5</v>
      </c>
      <c r="H39" s="58">
        <v>13</v>
      </c>
      <c r="I39" s="253">
        <v>1</v>
      </c>
      <c r="J39" s="58">
        <v>15</v>
      </c>
      <c r="K39" s="251">
        <v>2</v>
      </c>
      <c r="L39" s="59">
        <v>9</v>
      </c>
      <c r="M39" s="251">
        <v>2</v>
      </c>
      <c r="N39" s="58">
        <v>16</v>
      </c>
      <c r="O39" s="251">
        <v>3</v>
      </c>
      <c r="P39" s="59">
        <v>13</v>
      </c>
      <c r="Q39" s="251">
        <v>3.5</v>
      </c>
      <c r="R39" s="58">
        <v>15</v>
      </c>
      <c r="S39" s="251">
        <v>4</v>
      </c>
      <c r="T39" s="59">
        <v>10</v>
      </c>
      <c r="U39" s="251">
        <v>4</v>
      </c>
      <c r="V39" s="222">
        <v>18</v>
      </c>
      <c r="W39" s="251">
        <v>5.5</v>
      </c>
      <c r="X39" s="212" t="s">
        <v>206</v>
      </c>
      <c r="Y39" s="251">
        <v>5.5</v>
      </c>
      <c r="Z39" s="59">
        <v>2</v>
      </c>
      <c r="AA39" s="251">
        <v>6.5</v>
      </c>
      <c r="AB39" s="191"/>
      <c r="AC39" s="251"/>
      <c r="AE39" s="281">
        <f>ELO!Q21</f>
        <v>1548.125</v>
      </c>
    </row>
    <row r="40" spans="1:31" ht="18" thickBot="1">
      <c r="A40" s="163"/>
      <c r="B40" s="192"/>
      <c r="C40" s="101" t="s">
        <v>210</v>
      </c>
      <c r="D40" s="63"/>
      <c r="E40" s="268"/>
      <c r="F40" s="57">
        <v>0.5</v>
      </c>
      <c r="G40" s="254"/>
      <c r="H40" s="57">
        <v>0.5</v>
      </c>
      <c r="I40" s="254"/>
      <c r="J40" s="57">
        <v>1</v>
      </c>
      <c r="K40" s="252"/>
      <c r="L40" s="57">
        <v>0</v>
      </c>
      <c r="M40" s="252"/>
      <c r="N40" s="57">
        <v>1</v>
      </c>
      <c r="O40" s="252"/>
      <c r="P40" s="57">
        <v>0.5</v>
      </c>
      <c r="Q40" s="252"/>
      <c r="R40" s="57">
        <v>1</v>
      </c>
      <c r="S40" s="252"/>
      <c r="T40" s="57">
        <v>0</v>
      </c>
      <c r="U40" s="252"/>
      <c r="V40" s="225">
        <v>1</v>
      </c>
      <c r="W40" s="252"/>
      <c r="X40" s="213">
        <v>0</v>
      </c>
      <c r="Y40" s="252"/>
      <c r="Z40" s="57">
        <v>1</v>
      </c>
      <c r="AA40" s="252"/>
      <c r="AB40" s="57"/>
      <c r="AC40" s="252"/>
      <c r="AE40" s="280"/>
    </row>
    <row r="41" spans="1:31" ht="17.25">
      <c r="A41" s="265">
        <v>18</v>
      </c>
      <c r="B41" s="266"/>
      <c r="C41" s="100" t="s">
        <v>216</v>
      </c>
      <c r="D41" s="63"/>
      <c r="E41" s="267">
        <v>0</v>
      </c>
      <c r="F41" s="59">
        <v>16</v>
      </c>
      <c r="G41" s="253">
        <v>0</v>
      </c>
      <c r="H41" s="59">
        <v>7</v>
      </c>
      <c r="I41" s="253">
        <v>0</v>
      </c>
      <c r="J41" s="58">
        <v>7</v>
      </c>
      <c r="K41" s="253">
        <v>1</v>
      </c>
      <c r="L41" s="224">
        <v>17</v>
      </c>
      <c r="M41" s="253">
        <v>1</v>
      </c>
      <c r="N41" s="58">
        <v>13</v>
      </c>
      <c r="O41" s="251">
        <v>1.5</v>
      </c>
      <c r="P41" s="58">
        <v>14</v>
      </c>
      <c r="Q41" s="251">
        <v>1.5</v>
      </c>
      <c r="R41" s="59">
        <v>14</v>
      </c>
      <c r="S41" s="253">
        <v>2.5</v>
      </c>
      <c r="T41" s="58">
        <v>16</v>
      </c>
      <c r="U41" s="253">
        <v>2.5</v>
      </c>
      <c r="V41" s="59">
        <v>15</v>
      </c>
      <c r="W41" s="253">
        <v>2</v>
      </c>
      <c r="X41" s="59">
        <v>3.5</v>
      </c>
      <c r="Y41" s="253">
        <v>3.5</v>
      </c>
      <c r="Z41" s="222">
        <v>15</v>
      </c>
      <c r="AA41" s="251">
        <v>3.5</v>
      </c>
      <c r="AB41" s="191"/>
      <c r="AC41" s="251"/>
      <c r="AE41" s="281">
        <f>ELO!Q22</f>
        <v>1482.4285714285713</v>
      </c>
    </row>
    <row r="42" spans="1:31" ht="18" thickBot="1">
      <c r="A42" s="163"/>
      <c r="B42" s="192"/>
      <c r="C42" s="101" t="s">
        <v>217</v>
      </c>
      <c r="D42" s="63"/>
      <c r="E42" s="268"/>
      <c r="F42" s="57">
        <v>0</v>
      </c>
      <c r="G42" s="254"/>
      <c r="H42" s="57">
        <v>0</v>
      </c>
      <c r="I42" s="254"/>
      <c r="J42" s="57">
        <v>1</v>
      </c>
      <c r="K42" s="254"/>
      <c r="L42" s="225">
        <v>0</v>
      </c>
      <c r="M42" s="254"/>
      <c r="N42" s="57">
        <v>0.5</v>
      </c>
      <c r="O42" s="252"/>
      <c r="P42" s="57">
        <v>0</v>
      </c>
      <c r="Q42" s="252"/>
      <c r="R42" s="57">
        <v>1</v>
      </c>
      <c r="S42" s="254"/>
      <c r="T42" s="57">
        <v>0</v>
      </c>
      <c r="U42" s="254"/>
      <c r="V42" s="57">
        <v>1</v>
      </c>
      <c r="W42" s="254"/>
      <c r="X42" s="57">
        <v>0</v>
      </c>
      <c r="Y42" s="254"/>
      <c r="Z42" s="225">
        <v>0</v>
      </c>
      <c r="AA42" s="252"/>
      <c r="AB42" s="57"/>
      <c r="AC42" s="252"/>
      <c r="AE42" s="280"/>
    </row>
    <row r="43" spans="1:29" ht="17.25">
      <c r="A43" s="66"/>
      <c r="B43" s="158"/>
      <c r="C43" s="60"/>
      <c r="F43" s="67"/>
      <c r="G43" s="68"/>
      <c r="H43" s="67"/>
      <c r="I43" s="68"/>
      <c r="J43" s="67"/>
      <c r="K43" s="68"/>
      <c r="L43" s="61"/>
      <c r="M43" s="62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2"/>
      <c r="AC43" s="62"/>
    </row>
    <row r="44" spans="1:13" ht="17.25">
      <c r="A44" s="69" t="s">
        <v>218</v>
      </c>
      <c r="B44" s="159"/>
      <c r="F44" s="70"/>
      <c r="G44" s="71"/>
      <c r="H44" s="72"/>
      <c r="I44" s="72"/>
      <c r="J44" s="72"/>
      <c r="K44" s="72"/>
      <c r="L44" s="72"/>
      <c r="M44" s="72"/>
    </row>
    <row r="45" spans="1:13" ht="17.25">
      <c r="A45" s="73">
        <f>AVERAGE(A6,A8,A10,A12,A14,A16)</f>
        <v>1858</v>
      </c>
      <c r="B45" s="157"/>
      <c r="F45" s="70"/>
      <c r="G45" s="71"/>
      <c r="H45" s="72"/>
      <c r="I45" s="72"/>
      <c r="J45" s="72"/>
      <c r="K45" s="72"/>
      <c r="L45" s="72"/>
      <c r="M45" s="72"/>
    </row>
    <row r="46" spans="1:13" ht="17.25">
      <c r="A46" s="74"/>
      <c r="B46" s="160"/>
      <c r="F46" s="70"/>
      <c r="G46" s="71"/>
      <c r="H46" s="72"/>
      <c r="I46" s="72"/>
      <c r="J46" s="72"/>
      <c r="K46" s="72"/>
      <c r="L46" s="72"/>
      <c r="M46" s="72"/>
    </row>
    <row r="47" spans="1:26" ht="17.25">
      <c r="A47" s="69" t="s">
        <v>17</v>
      </c>
      <c r="B47" s="159"/>
      <c r="F47" s="72">
        <v>6</v>
      </c>
      <c r="G47" s="71"/>
      <c r="H47" s="72">
        <v>5</v>
      </c>
      <c r="I47" s="72"/>
      <c r="J47" s="72">
        <v>6</v>
      </c>
      <c r="K47" s="72"/>
      <c r="L47" s="72">
        <v>8</v>
      </c>
      <c r="M47" s="72"/>
      <c r="N47" s="46">
        <v>6</v>
      </c>
      <c r="P47" s="46">
        <v>8</v>
      </c>
      <c r="R47" s="46">
        <v>8</v>
      </c>
      <c r="T47" s="46">
        <v>6</v>
      </c>
      <c r="V47" s="46">
        <v>7</v>
      </c>
      <c r="X47" s="46">
        <v>6</v>
      </c>
      <c r="Z47" s="46">
        <v>7</v>
      </c>
    </row>
    <row r="48" spans="1:28" s="81" customFormat="1" ht="17.25">
      <c r="A48" s="75" t="s">
        <v>69</v>
      </c>
      <c r="B48" s="161"/>
      <c r="C48" s="76"/>
      <c r="D48" s="77"/>
      <c r="E48" s="137"/>
      <c r="F48" s="79">
        <v>2</v>
      </c>
      <c r="G48" s="80"/>
      <c r="H48" s="79">
        <v>2</v>
      </c>
      <c r="I48" s="79"/>
      <c r="J48" s="79">
        <v>2</v>
      </c>
      <c r="K48" s="79"/>
      <c r="L48" s="79">
        <v>0</v>
      </c>
      <c r="M48" s="79"/>
      <c r="N48" s="81">
        <v>1</v>
      </c>
      <c r="P48" s="81">
        <v>0</v>
      </c>
      <c r="R48" s="81">
        <v>1</v>
      </c>
      <c r="T48" s="81">
        <v>2</v>
      </c>
      <c r="V48" s="81">
        <v>2</v>
      </c>
      <c r="X48" s="81">
        <v>1</v>
      </c>
      <c r="AB48" s="81">
        <v>5</v>
      </c>
    </row>
    <row r="49" spans="1:29" s="47" customFormat="1" ht="17.25">
      <c r="A49" s="82" t="s">
        <v>18</v>
      </c>
      <c r="B49" s="162"/>
      <c r="C49" s="83"/>
      <c r="D49" s="52"/>
      <c r="E49" s="138"/>
      <c r="F49" s="85">
        <f>F47+F48</f>
        <v>8</v>
      </c>
      <c r="G49" s="86"/>
      <c r="H49" s="85">
        <f>F49+H47+H48</f>
        <v>15</v>
      </c>
      <c r="I49" s="85"/>
      <c r="J49" s="85">
        <f>H49+J47+J48</f>
        <v>23</v>
      </c>
      <c r="K49" s="85"/>
      <c r="L49" s="85">
        <f>J49+L47+L48</f>
        <v>31</v>
      </c>
      <c r="M49" s="85"/>
      <c r="N49" s="85">
        <f>L49+N47+N48</f>
        <v>38</v>
      </c>
      <c r="P49" s="85">
        <f>N49+P47+P48</f>
        <v>46</v>
      </c>
      <c r="Q49" s="85"/>
      <c r="R49" s="85">
        <f>P49+R47+R48</f>
        <v>55</v>
      </c>
      <c r="S49" s="85"/>
      <c r="T49" s="85">
        <f>R49+T47+T48</f>
        <v>63</v>
      </c>
      <c r="V49" s="85">
        <f>T49+V47+V48</f>
        <v>72</v>
      </c>
      <c r="W49" s="85"/>
      <c r="X49" s="85">
        <f>V49+X47+X48</f>
        <v>79</v>
      </c>
      <c r="Y49" s="85"/>
      <c r="Z49" s="85">
        <f>X49+Z47+Z48</f>
        <v>86</v>
      </c>
      <c r="AA49" s="85"/>
      <c r="AB49" s="85">
        <f>Z49+AB47+AB48</f>
        <v>91</v>
      </c>
      <c r="AC49" s="85"/>
    </row>
    <row r="50" spans="6:13" ht="17.25">
      <c r="F50" s="72"/>
      <c r="G50" s="72"/>
      <c r="H50" s="72"/>
      <c r="I50" s="72"/>
      <c r="J50" s="72"/>
      <c r="K50" s="72"/>
      <c r="L50" s="72"/>
      <c r="M50" s="72"/>
    </row>
    <row r="51" spans="6:13" ht="17.25">
      <c r="F51" s="72"/>
      <c r="G51" s="72"/>
      <c r="H51" s="72"/>
      <c r="I51" s="72"/>
      <c r="J51" s="72"/>
      <c r="K51" s="72"/>
      <c r="L51" s="72"/>
      <c r="M51" s="72"/>
    </row>
    <row r="52" spans="6:13" ht="17.25">
      <c r="F52" s="72"/>
      <c r="G52" s="72"/>
      <c r="H52" s="72"/>
      <c r="I52" s="72"/>
      <c r="J52" s="72"/>
      <c r="K52" s="72"/>
      <c r="L52" s="72"/>
      <c r="M52" s="72"/>
    </row>
    <row r="53" spans="6:13" ht="17.25">
      <c r="F53" s="72"/>
      <c r="G53" s="72"/>
      <c r="H53" s="72"/>
      <c r="I53" s="72"/>
      <c r="J53" s="72"/>
      <c r="K53" s="72"/>
      <c r="L53" s="72"/>
      <c r="M53" s="72"/>
    </row>
    <row r="54" spans="6:13" ht="17.25">
      <c r="F54" s="72"/>
      <c r="G54" s="72"/>
      <c r="H54" s="72"/>
      <c r="I54" s="72"/>
      <c r="J54" s="72"/>
      <c r="K54" s="72"/>
      <c r="L54" s="72"/>
      <c r="M54" s="72"/>
    </row>
  </sheetData>
  <sheetProtection/>
  <mergeCells count="295">
    <mergeCell ref="AE37:AE38"/>
    <mergeCell ref="AE41:AE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U39:U40"/>
    <mergeCell ref="W39:W40"/>
    <mergeCell ref="Y39:Y40"/>
    <mergeCell ref="AA39:AA40"/>
    <mergeCell ref="AE39:AE40"/>
    <mergeCell ref="AC39:AC40"/>
    <mergeCell ref="M39:M40"/>
    <mergeCell ref="O39:O40"/>
    <mergeCell ref="Q39:Q40"/>
    <mergeCell ref="S39:S40"/>
    <mergeCell ref="M37:M38"/>
    <mergeCell ref="A37:B37"/>
    <mergeCell ref="E37:E38"/>
    <mergeCell ref="G37:G38"/>
    <mergeCell ref="I37:I38"/>
    <mergeCell ref="K37:K38"/>
    <mergeCell ref="A41:B41"/>
    <mergeCell ref="E41:E42"/>
    <mergeCell ref="G41:G42"/>
    <mergeCell ref="I41:I42"/>
    <mergeCell ref="K41:K42"/>
    <mergeCell ref="A39:B39"/>
    <mergeCell ref="E39:E40"/>
    <mergeCell ref="G39:G40"/>
    <mergeCell ref="I39:I40"/>
    <mergeCell ref="K39:K40"/>
    <mergeCell ref="Q28:Q29"/>
    <mergeCell ref="O13:O14"/>
    <mergeCell ref="U9:U10"/>
    <mergeCell ref="S11:S12"/>
    <mergeCell ref="U13:U14"/>
    <mergeCell ref="I9:I10"/>
    <mergeCell ref="K9:K10"/>
    <mergeCell ref="K28:K29"/>
    <mergeCell ref="M26:M27"/>
    <mergeCell ref="O26:O27"/>
    <mergeCell ref="Q26:Q27"/>
    <mergeCell ref="M22:M23"/>
    <mergeCell ref="Q18:Q19"/>
    <mergeCell ref="S26:S27"/>
    <mergeCell ref="I26:I27"/>
    <mergeCell ref="K26:K27"/>
    <mergeCell ref="O15:O16"/>
    <mergeCell ref="Q15:Q16"/>
    <mergeCell ref="U22:U23"/>
    <mergeCell ref="O9:O10"/>
    <mergeCell ref="I11:I12"/>
    <mergeCell ref="O11:O12"/>
    <mergeCell ref="O18:O19"/>
    <mergeCell ref="Q9:Q10"/>
    <mergeCell ref="G35:G36"/>
    <mergeCell ref="G28:G29"/>
    <mergeCell ref="O28:O29"/>
    <mergeCell ref="M28:M29"/>
    <mergeCell ref="I31:I32"/>
    <mergeCell ref="G31:G32"/>
    <mergeCell ref="O31:O32"/>
    <mergeCell ref="G33:G34"/>
    <mergeCell ref="I33:I34"/>
    <mergeCell ref="I28:I29"/>
    <mergeCell ref="I35:I36"/>
    <mergeCell ref="Q31:Q32"/>
    <mergeCell ref="O35:O36"/>
    <mergeCell ref="Q35:Q36"/>
    <mergeCell ref="M31:M32"/>
    <mergeCell ref="O33:O34"/>
    <mergeCell ref="Q33:Q34"/>
    <mergeCell ref="M35:M36"/>
    <mergeCell ref="M33:M34"/>
    <mergeCell ref="K31:K32"/>
    <mergeCell ref="K35:K36"/>
    <mergeCell ref="K33:K34"/>
    <mergeCell ref="A3:B3"/>
    <mergeCell ref="A5:B5"/>
    <mergeCell ref="A7:B7"/>
    <mergeCell ref="A9:B9"/>
    <mergeCell ref="A11:B11"/>
    <mergeCell ref="H3:I3"/>
    <mergeCell ref="J3:K3"/>
    <mergeCell ref="L3:M3"/>
    <mergeCell ref="A13:B13"/>
    <mergeCell ref="E5:E6"/>
    <mergeCell ref="E7:E8"/>
    <mergeCell ref="E9:E10"/>
    <mergeCell ref="E11:E12"/>
    <mergeCell ref="I5:I6"/>
    <mergeCell ref="K5:K6"/>
    <mergeCell ref="M11:M12"/>
    <mergeCell ref="G9:G10"/>
    <mergeCell ref="G11:G12"/>
    <mergeCell ref="K11:K12"/>
    <mergeCell ref="M9:M10"/>
    <mergeCell ref="A20:B20"/>
    <mergeCell ref="A15:B15"/>
    <mergeCell ref="E22:E23"/>
    <mergeCell ref="E13:E14"/>
    <mergeCell ref="I15:I16"/>
    <mergeCell ref="K15:K16"/>
    <mergeCell ref="G15:G16"/>
    <mergeCell ref="G13:G14"/>
    <mergeCell ref="I13:I14"/>
    <mergeCell ref="K13:K14"/>
    <mergeCell ref="G20:G21"/>
    <mergeCell ref="G22:G23"/>
    <mergeCell ref="I22:I23"/>
    <mergeCell ref="K22:K23"/>
    <mergeCell ref="E15:E16"/>
    <mergeCell ref="E18:E19"/>
    <mergeCell ref="G18:G19"/>
    <mergeCell ref="A18:B18"/>
    <mergeCell ref="E20:E21"/>
    <mergeCell ref="K18:K19"/>
    <mergeCell ref="A22:B22"/>
    <mergeCell ref="A35:B35"/>
    <mergeCell ref="E35:E36"/>
    <mergeCell ref="A31:B31"/>
    <mergeCell ref="A33:B33"/>
    <mergeCell ref="A24:B24"/>
    <mergeCell ref="A26:B26"/>
    <mergeCell ref="A28:B28"/>
    <mergeCell ref="E24:E25"/>
    <mergeCell ref="E26:E27"/>
    <mergeCell ref="E28:E29"/>
    <mergeCell ref="E31:E32"/>
    <mergeCell ref="E33:E34"/>
    <mergeCell ref="G26:G27"/>
    <mergeCell ref="I18:I19"/>
    <mergeCell ref="G24:G25"/>
    <mergeCell ref="M20:M21"/>
    <mergeCell ref="M18:M19"/>
    <mergeCell ref="O24:O25"/>
    <mergeCell ref="O22:O23"/>
    <mergeCell ref="S22:S23"/>
    <mergeCell ref="S20:S21"/>
    <mergeCell ref="S24:S25"/>
    <mergeCell ref="O20:O21"/>
    <mergeCell ref="I20:I21"/>
    <mergeCell ref="I24:I25"/>
    <mergeCell ref="K24:K25"/>
    <mergeCell ref="M24:M25"/>
    <mergeCell ref="K20:K21"/>
    <mergeCell ref="Q24:Q25"/>
    <mergeCell ref="Q20:Q21"/>
    <mergeCell ref="Q22:Q23"/>
    <mergeCell ref="P3:Q3"/>
    <mergeCell ref="J4:K4"/>
    <mergeCell ref="O7:O8"/>
    <mergeCell ref="Q5:Q6"/>
    <mergeCell ref="M15:M16"/>
    <mergeCell ref="M13:M14"/>
    <mergeCell ref="P4:Q4"/>
    <mergeCell ref="F4:G4"/>
    <mergeCell ref="H4:I4"/>
    <mergeCell ref="F3:G3"/>
    <mergeCell ref="N3:O3"/>
    <mergeCell ref="M5:M6"/>
    <mergeCell ref="G5:G6"/>
    <mergeCell ref="G7:G8"/>
    <mergeCell ref="L4:M4"/>
    <mergeCell ref="N4:O4"/>
    <mergeCell ref="I7:I8"/>
    <mergeCell ref="K7:K8"/>
    <mergeCell ref="M7:M8"/>
    <mergeCell ref="Q13:Q14"/>
    <mergeCell ref="Q7:Q8"/>
    <mergeCell ref="O5:O6"/>
    <mergeCell ref="Q11:Q12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AE35:AE36"/>
    <mergeCell ref="U24:U25"/>
    <mergeCell ref="W24:W25"/>
    <mergeCell ref="Y35:Y36"/>
    <mergeCell ref="AA35:AA36"/>
    <mergeCell ref="Y26:Y27"/>
    <mergeCell ref="W35:W36"/>
    <mergeCell ref="W33:W34"/>
    <mergeCell ref="AE24:AE25"/>
    <mergeCell ref="U35:U36"/>
    <mergeCell ref="U26:U27"/>
    <mergeCell ref="Y33:Y34"/>
    <mergeCell ref="AA31:AA32"/>
    <mergeCell ref="AA26:AA27"/>
    <mergeCell ref="W28:W29"/>
    <mergeCell ref="Y28:Y29"/>
    <mergeCell ref="AA28:AA29"/>
    <mergeCell ref="AA24:AA25"/>
    <mergeCell ref="U33:U34"/>
    <mergeCell ref="Y24:Y25"/>
    <mergeCell ref="AE26:AE27"/>
    <mergeCell ref="AE28:AE29"/>
    <mergeCell ref="AE31:AE32"/>
    <mergeCell ref="AE33:AE34"/>
    <mergeCell ref="AE22:AE23"/>
    <mergeCell ref="AC22:AC23"/>
    <mergeCell ref="AE18:AE19"/>
    <mergeCell ref="AE20:AE21"/>
    <mergeCell ref="U20:U21"/>
    <mergeCell ref="AA20:AA21"/>
    <mergeCell ref="AA18:AA19"/>
    <mergeCell ref="Y18:Y19"/>
    <mergeCell ref="W18:W19"/>
    <mergeCell ref="AC18:AC19"/>
    <mergeCell ref="AC20:AC21"/>
    <mergeCell ref="W7:W8"/>
    <mergeCell ref="Y7:Y8"/>
    <mergeCell ref="S9:S10"/>
    <mergeCell ref="S15:S16"/>
    <mergeCell ref="S18:S19"/>
    <mergeCell ref="S7:S8"/>
    <mergeCell ref="W11:W12"/>
    <mergeCell ref="Y11:Y12"/>
    <mergeCell ref="AE13:AE14"/>
    <mergeCell ref="AE9:AE10"/>
    <mergeCell ref="AE11:AE12"/>
    <mergeCell ref="Y15:Y16"/>
    <mergeCell ref="AA15:AA16"/>
    <mergeCell ref="AE15:AE16"/>
    <mergeCell ref="AA9:AA10"/>
    <mergeCell ref="AC13:AC14"/>
    <mergeCell ref="AC15:AC16"/>
    <mergeCell ref="U7:U8"/>
    <mergeCell ref="S13:S14"/>
    <mergeCell ref="AB3:AC3"/>
    <mergeCell ref="AB4:AC4"/>
    <mergeCell ref="AC5:AC6"/>
    <mergeCell ref="AC7:AC8"/>
    <mergeCell ref="AC9:AC10"/>
    <mergeCell ref="AC11:AC12"/>
    <mergeCell ref="S33:S34"/>
    <mergeCell ref="AA33:AA34"/>
    <mergeCell ref="U11:U12"/>
    <mergeCell ref="AA7:AA8"/>
    <mergeCell ref="W9:W10"/>
    <mergeCell ref="Y20:Y21"/>
    <mergeCell ref="W20:W21"/>
    <mergeCell ref="Y9:Y10"/>
    <mergeCell ref="W15:W16"/>
    <mergeCell ref="S31:S32"/>
    <mergeCell ref="W26:W27"/>
    <mergeCell ref="W22:W23"/>
    <mergeCell ref="W13:W14"/>
    <mergeCell ref="U18:U19"/>
    <mergeCell ref="U15:U16"/>
    <mergeCell ref="Y13:Y14"/>
    <mergeCell ref="AA13:AA14"/>
    <mergeCell ref="AA11:AA12"/>
    <mergeCell ref="AE5:AE6"/>
    <mergeCell ref="AE7:AE8"/>
    <mergeCell ref="O37:O38"/>
    <mergeCell ref="Q37:Q38"/>
    <mergeCell ref="S37:S38"/>
    <mergeCell ref="U37:U38"/>
    <mergeCell ref="W37:W38"/>
    <mergeCell ref="Y37:Y38"/>
    <mergeCell ref="AA37:AA38"/>
    <mergeCell ref="AC37:AC38"/>
    <mergeCell ref="AC24:AC25"/>
    <mergeCell ref="AC26:AC27"/>
    <mergeCell ref="AC28:AC29"/>
    <mergeCell ref="AC31:AC32"/>
    <mergeCell ref="AC33:AC34"/>
    <mergeCell ref="AC35:AC36"/>
    <mergeCell ref="S35:S36"/>
    <mergeCell ref="Y22:Y23"/>
    <mergeCell ref="AA22:AA23"/>
    <mergeCell ref="U31:U32"/>
    <mergeCell ref="W31:W32"/>
    <mergeCell ref="U28:U29"/>
    <mergeCell ref="Y31:Y32"/>
    <mergeCell ref="S28:S2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ignoredErrors>
    <ignoredError sqref="AE31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80" zoomScaleNormal="80" zoomScalePageLayoutView="0" workbookViewId="0" topLeftCell="A1">
      <selection activeCell="O22" sqref="O22"/>
    </sheetView>
  </sheetViews>
  <sheetFormatPr defaultColWidth="9.140625" defaultRowHeight="15"/>
  <cols>
    <col min="1" max="1" width="11.28125" style="0" customWidth="1"/>
    <col min="2" max="2" width="12.28125" style="0" customWidth="1"/>
    <col min="3" max="3" width="4.421875" style="27" bestFit="1" customWidth="1"/>
    <col min="4" max="4" width="3.140625" style="0" customWidth="1"/>
    <col min="5" max="6" width="12.28125" style="0" customWidth="1"/>
    <col min="7" max="7" width="4.421875" style="179" customWidth="1"/>
    <col min="8" max="8" width="3.140625" style="0" customWidth="1"/>
    <col min="9" max="10" width="13.28125" style="0" customWidth="1"/>
    <col min="11" max="11" width="4.421875" style="0" customWidth="1"/>
    <col min="12" max="12" width="3.140625" style="0" customWidth="1"/>
    <col min="13" max="14" width="13.140625" style="0" customWidth="1"/>
    <col min="15" max="15" width="4.421875" style="0" customWidth="1"/>
    <col min="16" max="16" width="7.8515625" style="0" customWidth="1"/>
    <col min="19" max="19" width="5.28125" style="179" customWidth="1"/>
  </cols>
  <sheetData>
    <row r="1" ht="15">
      <c r="A1" s="29" t="s">
        <v>159</v>
      </c>
    </row>
    <row r="3" spans="1:19" ht="15">
      <c r="A3" s="26" t="s">
        <v>60</v>
      </c>
      <c r="E3" s="26" t="s">
        <v>7</v>
      </c>
      <c r="I3" s="26" t="s">
        <v>10</v>
      </c>
      <c r="M3" s="26" t="s">
        <v>13</v>
      </c>
      <c r="Q3" s="247" t="s">
        <v>211</v>
      </c>
      <c r="R3" s="218"/>
      <c r="S3" s="245"/>
    </row>
    <row r="4" spans="1:19" ht="15">
      <c r="A4" t="s">
        <v>154</v>
      </c>
      <c r="B4" t="s">
        <v>131</v>
      </c>
      <c r="C4" s="27" t="s">
        <v>192</v>
      </c>
      <c r="E4" t="s">
        <v>85</v>
      </c>
      <c r="F4" t="s">
        <v>173</v>
      </c>
      <c r="G4" s="179" t="s">
        <v>196</v>
      </c>
      <c r="I4" t="s">
        <v>131</v>
      </c>
      <c r="J4" t="s">
        <v>193</v>
      </c>
      <c r="K4" s="179" t="s">
        <v>196</v>
      </c>
      <c r="M4" t="s">
        <v>202</v>
      </c>
      <c r="N4" t="s">
        <v>161</v>
      </c>
      <c r="O4" s="179" t="s">
        <v>194</v>
      </c>
      <c r="P4" s="27"/>
      <c r="Q4" s="29" t="s">
        <v>160</v>
      </c>
      <c r="R4" s="29" t="s">
        <v>90</v>
      </c>
      <c r="S4" s="246" t="s">
        <v>194</v>
      </c>
    </row>
    <row r="5" spans="1:19" ht="15">
      <c r="A5" t="s">
        <v>193</v>
      </c>
      <c r="B5" t="s">
        <v>161</v>
      </c>
      <c r="C5" s="27" t="s">
        <v>192</v>
      </c>
      <c r="E5" t="s">
        <v>195</v>
      </c>
      <c r="F5" t="s">
        <v>154</v>
      </c>
      <c r="G5" s="27" t="s">
        <v>192</v>
      </c>
      <c r="I5" t="s">
        <v>161</v>
      </c>
      <c r="J5" t="s">
        <v>195</v>
      </c>
      <c r="K5" s="179" t="s">
        <v>196</v>
      </c>
      <c r="M5" t="s">
        <v>173</v>
      </c>
      <c r="N5" t="s">
        <v>195</v>
      </c>
      <c r="O5" s="179" t="s">
        <v>194</v>
      </c>
      <c r="P5" s="27"/>
      <c r="Q5" s="29" t="s">
        <v>216</v>
      </c>
      <c r="R5" s="29" t="s">
        <v>90</v>
      </c>
      <c r="S5" s="246" t="s">
        <v>194</v>
      </c>
    </row>
    <row r="6" spans="1:19" ht="15">
      <c r="A6" t="s">
        <v>160</v>
      </c>
      <c r="B6" t="s">
        <v>85</v>
      </c>
      <c r="C6" s="27" t="s">
        <v>194</v>
      </c>
      <c r="E6" t="s">
        <v>193</v>
      </c>
      <c r="F6" t="s">
        <v>202</v>
      </c>
      <c r="G6" s="179" t="s">
        <v>196</v>
      </c>
      <c r="I6" t="s">
        <v>173</v>
      </c>
      <c r="J6" t="s">
        <v>154</v>
      </c>
      <c r="K6" s="179" t="s">
        <v>194</v>
      </c>
      <c r="M6" t="s">
        <v>89</v>
      </c>
      <c r="N6" t="s">
        <v>197</v>
      </c>
      <c r="O6" s="179" t="s">
        <v>194</v>
      </c>
      <c r="P6" s="27"/>
      <c r="Q6" s="29" t="s">
        <v>197</v>
      </c>
      <c r="R6" s="29" t="s">
        <v>154</v>
      </c>
      <c r="S6" s="246" t="s">
        <v>194</v>
      </c>
    </row>
    <row r="7" spans="1:19" ht="15">
      <c r="A7" t="s">
        <v>195</v>
      </c>
      <c r="B7" t="s">
        <v>89</v>
      </c>
      <c r="C7" s="27" t="s">
        <v>196</v>
      </c>
      <c r="E7" t="s">
        <v>131</v>
      </c>
      <c r="F7" t="s">
        <v>89</v>
      </c>
      <c r="G7" s="179" t="s">
        <v>196</v>
      </c>
      <c r="I7" t="s">
        <v>202</v>
      </c>
      <c r="J7" t="s">
        <v>89</v>
      </c>
      <c r="K7" s="179" t="s">
        <v>196</v>
      </c>
      <c r="M7" t="s">
        <v>160</v>
      </c>
      <c r="N7" t="s">
        <v>132</v>
      </c>
      <c r="O7" s="179" t="s">
        <v>194</v>
      </c>
      <c r="P7" s="27"/>
      <c r="Q7" s="29" t="s">
        <v>154</v>
      </c>
      <c r="R7" s="29" t="s">
        <v>197</v>
      </c>
      <c r="S7" s="221" t="s">
        <v>196</v>
      </c>
    </row>
    <row r="8" spans="1:20" ht="15">
      <c r="A8" t="s">
        <v>197</v>
      </c>
      <c r="B8" t="s">
        <v>132</v>
      </c>
      <c r="C8" s="27" t="s">
        <v>196</v>
      </c>
      <c r="E8" t="s">
        <v>197</v>
      </c>
      <c r="F8" t="s">
        <v>160</v>
      </c>
      <c r="G8" s="179" t="s">
        <v>196</v>
      </c>
      <c r="I8" t="s">
        <v>160</v>
      </c>
      <c r="J8" t="s">
        <v>197</v>
      </c>
      <c r="K8" s="179" t="s">
        <v>194</v>
      </c>
      <c r="M8" t="s">
        <v>207</v>
      </c>
      <c r="N8" t="s">
        <v>216</v>
      </c>
      <c r="O8" s="179" t="s">
        <v>196</v>
      </c>
      <c r="P8" s="27"/>
      <c r="Q8" s="29" t="s">
        <v>161</v>
      </c>
      <c r="R8" s="29" t="s">
        <v>85</v>
      </c>
      <c r="S8" s="246" t="s">
        <v>194</v>
      </c>
      <c r="T8" s="248"/>
    </row>
    <row r="9" spans="1:16" ht="15">
      <c r="A9" t="s">
        <v>90</v>
      </c>
      <c r="B9" t="s">
        <v>173</v>
      </c>
      <c r="C9" s="27" t="s">
        <v>194</v>
      </c>
      <c r="E9" t="s">
        <v>90</v>
      </c>
      <c r="F9" t="s">
        <v>132</v>
      </c>
      <c r="G9" s="179" t="s">
        <v>196</v>
      </c>
      <c r="I9" t="s">
        <v>90</v>
      </c>
      <c r="J9" t="s">
        <v>209</v>
      </c>
      <c r="K9" s="179" t="s">
        <v>258</v>
      </c>
      <c r="M9" t="s">
        <v>90</v>
      </c>
      <c r="N9" t="s">
        <v>214</v>
      </c>
      <c r="O9" s="179" t="s">
        <v>194</v>
      </c>
      <c r="P9" s="27"/>
    </row>
    <row r="10" spans="1:16" ht="15">
      <c r="A10" s="29" t="s">
        <v>209</v>
      </c>
      <c r="B10" s="29" t="s">
        <v>203</v>
      </c>
      <c r="C10" s="29" t="s">
        <v>192</v>
      </c>
      <c r="E10" t="s">
        <v>214</v>
      </c>
      <c r="F10" t="s">
        <v>207</v>
      </c>
      <c r="G10" s="179" t="s">
        <v>194</v>
      </c>
      <c r="I10" t="s">
        <v>203</v>
      </c>
      <c r="J10" t="s">
        <v>207</v>
      </c>
      <c r="K10" s="179" t="s">
        <v>196</v>
      </c>
      <c r="M10" s="29" t="s">
        <v>193</v>
      </c>
      <c r="N10" s="29" t="s">
        <v>131</v>
      </c>
      <c r="O10" s="246" t="s">
        <v>194</v>
      </c>
      <c r="P10" s="177"/>
    </row>
    <row r="11" spans="1:11" ht="15">
      <c r="A11" s="29" t="s">
        <v>214</v>
      </c>
      <c r="B11" s="29" t="s">
        <v>216</v>
      </c>
      <c r="C11" s="221" t="s">
        <v>196</v>
      </c>
      <c r="E11" t="s">
        <v>203</v>
      </c>
      <c r="F11" t="s">
        <v>209</v>
      </c>
      <c r="G11" s="179" t="s">
        <v>196</v>
      </c>
      <c r="I11" t="s">
        <v>132</v>
      </c>
      <c r="J11" t="s">
        <v>216</v>
      </c>
      <c r="K11" s="179" t="s">
        <v>194</v>
      </c>
    </row>
    <row r="12" spans="1:19" ht="15">
      <c r="A12" s="219" t="s">
        <v>202</v>
      </c>
      <c r="B12" s="219"/>
      <c r="C12" s="220" t="s">
        <v>204</v>
      </c>
      <c r="I12" s="29" t="s">
        <v>85</v>
      </c>
      <c r="J12" s="29" t="s">
        <v>193</v>
      </c>
      <c r="K12" s="221" t="s">
        <v>192</v>
      </c>
      <c r="Q12" s="29"/>
      <c r="R12" s="29"/>
      <c r="S12" s="246"/>
    </row>
    <row r="13" spans="7:11" ht="15">
      <c r="G13" s="27"/>
      <c r="K13" s="27"/>
    </row>
    <row r="14" spans="1:13" ht="15">
      <c r="A14" s="26" t="s">
        <v>61</v>
      </c>
      <c r="E14" s="26" t="s">
        <v>68</v>
      </c>
      <c r="I14" s="26" t="s">
        <v>11</v>
      </c>
      <c r="M14" s="26" t="s">
        <v>14</v>
      </c>
    </row>
    <row r="15" spans="1:16" ht="15">
      <c r="A15" t="s">
        <v>85</v>
      </c>
      <c r="B15" t="s">
        <v>154</v>
      </c>
      <c r="C15" s="27" t="s">
        <v>196</v>
      </c>
      <c r="E15" t="s">
        <v>131</v>
      </c>
      <c r="F15" t="s">
        <v>85</v>
      </c>
      <c r="G15" s="27" t="s">
        <v>192</v>
      </c>
      <c r="I15" t="s">
        <v>131</v>
      </c>
      <c r="J15" t="s">
        <v>154</v>
      </c>
      <c r="K15" s="27" t="s">
        <v>196</v>
      </c>
      <c r="M15" t="s">
        <v>85</v>
      </c>
      <c r="N15" t="s">
        <v>202</v>
      </c>
      <c r="O15" s="27" t="s">
        <v>196</v>
      </c>
      <c r="P15" s="27"/>
    </row>
    <row r="16" spans="1:16" ht="15">
      <c r="A16" t="s">
        <v>131</v>
      </c>
      <c r="B16" t="s">
        <v>161</v>
      </c>
      <c r="C16" s="27" t="s">
        <v>194</v>
      </c>
      <c r="E16" t="s">
        <v>161</v>
      </c>
      <c r="F16" t="s">
        <v>193</v>
      </c>
      <c r="G16" s="179" t="s">
        <v>194</v>
      </c>
      <c r="I16" t="s">
        <v>89</v>
      </c>
      <c r="J16" t="s">
        <v>173</v>
      </c>
      <c r="K16" s="27" t="s">
        <v>194</v>
      </c>
      <c r="M16" t="s">
        <v>161</v>
      </c>
      <c r="N16" t="s">
        <v>131</v>
      </c>
      <c r="O16" s="27" t="s">
        <v>196</v>
      </c>
      <c r="P16" s="27"/>
    </row>
    <row r="17" spans="1:16" ht="15">
      <c r="A17" t="s">
        <v>202</v>
      </c>
      <c r="B17" t="s">
        <v>195</v>
      </c>
      <c r="C17" s="27" t="s">
        <v>194</v>
      </c>
      <c r="E17" t="s">
        <v>173</v>
      </c>
      <c r="F17" t="s">
        <v>232</v>
      </c>
      <c r="G17" s="179" t="s">
        <v>194</v>
      </c>
      <c r="I17" t="s">
        <v>197</v>
      </c>
      <c r="J17" t="s">
        <v>209</v>
      </c>
      <c r="K17" s="27" t="s">
        <v>194</v>
      </c>
      <c r="M17" t="s">
        <v>154</v>
      </c>
      <c r="N17" t="s">
        <v>195</v>
      </c>
      <c r="O17" s="27" t="s">
        <v>196</v>
      </c>
      <c r="P17" s="27"/>
    </row>
    <row r="18" spans="1:16" ht="15">
      <c r="A18" t="s">
        <v>173</v>
      </c>
      <c r="B18" t="s">
        <v>203</v>
      </c>
      <c r="C18" s="27" t="s">
        <v>196</v>
      </c>
      <c r="E18" t="s">
        <v>202</v>
      </c>
      <c r="F18" t="s">
        <v>197</v>
      </c>
      <c r="G18" s="179" t="s">
        <v>196</v>
      </c>
      <c r="I18" t="s">
        <v>257</v>
      </c>
      <c r="J18" t="s">
        <v>90</v>
      </c>
      <c r="K18" s="27" t="s">
        <v>196</v>
      </c>
      <c r="M18" t="s">
        <v>193</v>
      </c>
      <c r="N18" t="s">
        <v>209</v>
      </c>
      <c r="O18" s="27" t="s">
        <v>194</v>
      </c>
      <c r="P18" s="27"/>
    </row>
    <row r="19" spans="1:16" ht="15">
      <c r="A19" t="s">
        <v>132</v>
      </c>
      <c r="B19" t="s">
        <v>89</v>
      </c>
      <c r="C19" s="27" t="s">
        <v>192</v>
      </c>
      <c r="E19" t="s">
        <v>89</v>
      </c>
      <c r="F19" t="s">
        <v>90</v>
      </c>
      <c r="G19" s="179" t="s">
        <v>196</v>
      </c>
      <c r="I19" t="s">
        <v>207</v>
      </c>
      <c r="J19" t="s">
        <v>132</v>
      </c>
      <c r="K19" s="27" t="s">
        <v>194</v>
      </c>
      <c r="M19" t="s">
        <v>207</v>
      </c>
      <c r="N19" t="s">
        <v>160</v>
      </c>
      <c r="O19" s="27" t="s">
        <v>192</v>
      </c>
      <c r="P19" s="27"/>
    </row>
    <row r="20" spans="1:16" ht="15">
      <c r="A20" s="29" t="s">
        <v>160</v>
      </c>
      <c r="B20" s="29" t="s">
        <v>216</v>
      </c>
      <c r="C20" s="221" t="s">
        <v>196</v>
      </c>
      <c r="E20" t="s">
        <v>207</v>
      </c>
      <c r="F20" t="s">
        <v>209</v>
      </c>
      <c r="G20" s="27" t="s">
        <v>192</v>
      </c>
      <c r="I20" t="s">
        <v>216</v>
      </c>
      <c r="J20" t="s">
        <v>214</v>
      </c>
      <c r="K20" s="27" t="s">
        <v>194</v>
      </c>
      <c r="M20" t="s">
        <v>89</v>
      </c>
      <c r="N20" t="s">
        <v>203</v>
      </c>
      <c r="O20" s="27" t="s">
        <v>192</v>
      </c>
      <c r="P20" s="27"/>
    </row>
    <row r="21" spans="1:15" ht="15">
      <c r="A21" s="29" t="s">
        <v>209</v>
      </c>
      <c r="B21" s="29" t="s">
        <v>207</v>
      </c>
      <c r="C21" s="221" t="s">
        <v>192</v>
      </c>
      <c r="E21" s="29" t="s">
        <v>207</v>
      </c>
      <c r="F21" s="29" t="s">
        <v>216</v>
      </c>
      <c r="G21" s="246" t="s">
        <v>192</v>
      </c>
      <c r="I21" s="29" t="s">
        <v>85</v>
      </c>
      <c r="J21" s="29" t="s">
        <v>161</v>
      </c>
      <c r="K21" s="221" t="s">
        <v>196</v>
      </c>
      <c r="M21" t="s">
        <v>214</v>
      </c>
      <c r="N21" t="s">
        <v>90</v>
      </c>
      <c r="O21" s="27" t="s">
        <v>196</v>
      </c>
    </row>
    <row r="22" spans="9:16" ht="15">
      <c r="I22" s="29" t="s">
        <v>202</v>
      </c>
      <c r="J22" s="29" t="s">
        <v>203</v>
      </c>
      <c r="K22" s="221" t="s">
        <v>196</v>
      </c>
      <c r="M22" s="29"/>
      <c r="N22" s="29"/>
      <c r="O22" s="177"/>
      <c r="P22" s="177"/>
    </row>
    <row r="23" spans="9:16" ht="15">
      <c r="I23" s="188"/>
      <c r="J23" s="188"/>
      <c r="K23" s="188"/>
      <c r="M23" s="29"/>
      <c r="N23" s="29"/>
      <c r="O23" s="177"/>
      <c r="P23" s="177"/>
    </row>
    <row r="24" spans="1:16" ht="15">
      <c r="A24" s="26" t="s">
        <v>6</v>
      </c>
      <c r="E24" s="26" t="s">
        <v>9</v>
      </c>
      <c r="I24" s="26" t="s">
        <v>12</v>
      </c>
      <c r="M24" s="26" t="s">
        <v>190</v>
      </c>
      <c r="N24" s="29"/>
      <c r="O24" s="177"/>
      <c r="P24" s="177"/>
    </row>
    <row r="25" spans="1:16" ht="15">
      <c r="A25" t="s">
        <v>195</v>
      </c>
      <c r="B25" t="s">
        <v>85</v>
      </c>
      <c r="C25" s="27" t="s">
        <v>194</v>
      </c>
      <c r="E25" t="s">
        <v>193</v>
      </c>
      <c r="F25" t="s">
        <v>85</v>
      </c>
      <c r="G25" s="27" t="s">
        <v>194</v>
      </c>
      <c r="I25" t="s">
        <v>173</v>
      </c>
      <c r="J25" t="s">
        <v>161</v>
      </c>
      <c r="K25" s="27" t="s">
        <v>194</v>
      </c>
      <c r="M25" s="29"/>
      <c r="N25" s="29"/>
      <c r="O25" s="177"/>
      <c r="P25" s="177"/>
    </row>
    <row r="26" spans="1:16" ht="15">
      <c r="A26" t="s">
        <v>161</v>
      </c>
      <c r="B26" t="s">
        <v>173</v>
      </c>
      <c r="C26" s="27" t="s">
        <v>192</v>
      </c>
      <c r="E26" t="s">
        <v>195</v>
      </c>
      <c r="F26" t="s">
        <v>131</v>
      </c>
      <c r="G26" s="27" t="s">
        <v>192</v>
      </c>
      <c r="I26" t="s">
        <v>197</v>
      </c>
      <c r="J26" t="s">
        <v>202</v>
      </c>
      <c r="K26" s="27" t="s">
        <v>194</v>
      </c>
      <c r="M26" s="29"/>
      <c r="N26" s="29"/>
      <c r="O26" s="177"/>
      <c r="P26" s="177"/>
    </row>
    <row r="27" spans="1:11" ht="15">
      <c r="A27" t="s">
        <v>154</v>
      </c>
      <c r="B27" t="s">
        <v>193</v>
      </c>
      <c r="C27" s="27" t="s">
        <v>196</v>
      </c>
      <c r="E27" t="s">
        <v>154</v>
      </c>
      <c r="F27" t="s">
        <v>161</v>
      </c>
      <c r="G27" s="27" t="s">
        <v>194</v>
      </c>
      <c r="I27" t="s">
        <v>89</v>
      </c>
      <c r="J27" t="s">
        <v>195</v>
      </c>
      <c r="K27" s="27" t="s">
        <v>194</v>
      </c>
    </row>
    <row r="28" spans="1:11" ht="15">
      <c r="A28" t="s">
        <v>202</v>
      </c>
      <c r="B28" t="s">
        <v>131</v>
      </c>
      <c r="C28" s="27" t="s">
        <v>192</v>
      </c>
      <c r="E28" t="s">
        <v>173</v>
      </c>
      <c r="F28" t="s">
        <v>197</v>
      </c>
      <c r="G28" s="27" t="s">
        <v>196</v>
      </c>
      <c r="I28" t="s">
        <v>203</v>
      </c>
      <c r="J28" t="s">
        <v>160</v>
      </c>
      <c r="K28" s="27" t="s">
        <v>192</v>
      </c>
    </row>
    <row r="29" spans="1:11" ht="15">
      <c r="A29" t="s">
        <v>89</v>
      </c>
      <c r="B29" t="s">
        <v>197</v>
      </c>
      <c r="C29" s="27" t="s">
        <v>196</v>
      </c>
      <c r="E29" t="s">
        <v>89</v>
      </c>
      <c r="F29" t="s">
        <v>202</v>
      </c>
      <c r="G29" s="27" t="s">
        <v>196</v>
      </c>
      <c r="I29" t="s">
        <v>132</v>
      </c>
      <c r="J29" t="s">
        <v>207</v>
      </c>
      <c r="K29" s="27" t="s">
        <v>196</v>
      </c>
    </row>
    <row r="30" spans="1:11" ht="15">
      <c r="A30" t="s">
        <v>209</v>
      </c>
      <c r="B30" t="s">
        <v>90</v>
      </c>
      <c r="C30" s="27" t="s">
        <v>196</v>
      </c>
      <c r="E30" t="s">
        <v>209</v>
      </c>
      <c r="F30" t="s">
        <v>214</v>
      </c>
      <c r="G30" s="27" t="s">
        <v>196</v>
      </c>
      <c r="I30" t="s">
        <v>90</v>
      </c>
      <c r="J30" t="s">
        <v>216</v>
      </c>
      <c r="K30" s="27" t="s">
        <v>194</v>
      </c>
    </row>
    <row r="31" spans="1:11" ht="15">
      <c r="A31" s="29" t="s">
        <v>207</v>
      </c>
      <c r="B31" s="29" t="s">
        <v>203</v>
      </c>
      <c r="C31" s="246" t="s">
        <v>194</v>
      </c>
      <c r="E31" t="s">
        <v>216</v>
      </c>
      <c r="F31" t="s">
        <v>132</v>
      </c>
      <c r="G31" s="27" t="s">
        <v>194</v>
      </c>
      <c r="I31" t="s">
        <v>193</v>
      </c>
      <c r="J31" t="s">
        <v>154</v>
      </c>
      <c r="K31" s="27" t="s">
        <v>192</v>
      </c>
    </row>
    <row r="32" spans="1:11" ht="15">
      <c r="A32" s="29" t="s">
        <v>216</v>
      </c>
      <c r="B32" s="29" t="s">
        <v>160</v>
      </c>
      <c r="C32" s="221" t="s">
        <v>196</v>
      </c>
      <c r="E32" t="s">
        <v>90</v>
      </c>
      <c r="F32" t="s">
        <v>160</v>
      </c>
      <c r="G32" s="179" t="s">
        <v>256</v>
      </c>
      <c r="I32" s="29" t="s">
        <v>85</v>
      </c>
      <c r="J32" s="29" t="s">
        <v>131</v>
      </c>
      <c r="K32" s="246" t="s">
        <v>194</v>
      </c>
    </row>
    <row r="33" spans="9:11" ht="15">
      <c r="I33" s="29" t="s">
        <v>209</v>
      </c>
      <c r="J33" s="29" t="s">
        <v>216</v>
      </c>
      <c r="K33" s="246" t="s">
        <v>196</v>
      </c>
    </row>
    <row r="34" ht="15">
      <c r="I34" s="26"/>
    </row>
    <row r="36" ht="15">
      <c r="K36" s="27"/>
    </row>
    <row r="40" ht="15">
      <c r="K40" s="27"/>
    </row>
    <row r="42" spans="1:7" ht="15">
      <c r="A42" s="112"/>
      <c r="B42" s="112"/>
      <c r="C42" s="113"/>
      <c r="G42" s="27"/>
    </row>
    <row r="43" spans="1:11" ht="15">
      <c r="A43" s="29"/>
      <c r="B43" s="29"/>
      <c r="C43" s="221"/>
      <c r="H43" s="112"/>
      <c r="I43" s="112"/>
      <c r="J43" s="113"/>
      <c r="K43" s="112"/>
    </row>
    <row r="44" spans="1:3" ht="15">
      <c r="A44" s="29"/>
      <c r="B44" s="29"/>
      <c r="C44" s="221"/>
    </row>
    <row r="45" spans="1:9" ht="15">
      <c r="A45" s="29"/>
      <c r="B45" s="29"/>
      <c r="C45" s="221"/>
      <c r="I45" s="26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6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R39" sqref="R39"/>
    </sheetView>
  </sheetViews>
  <sheetFormatPr defaultColWidth="9.140625" defaultRowHeight="15"/>
  <cols>
    <col min="1" max="1" width="3.421875" style="0" bestFit="1" customWidth="1"/>
    <col min="2" max="2" width="18.140625" style="0" customWidth="1"/>
    <col min="3" max="11" width="3.421875" style="0" customWidth="1"/>
    <col min="12" max="14" width="3.421875" style="0" bestFit="1" customWidth="1"/>
    <col min="15" max="15" width="3.421875" style="0" customWidth="1"/>
    <col min="16" max="18" width="3.421875" style="0" bestFit="1" customWidth="1"/>
    <col min="19" max="22" width="3.421875" style="0" customWidth="1"/>
    <col min="23" max="23" width="5.00390625" style="0" bestFit="1" customWidth="1"/>
    <col min="24" max="24" width="8.28125" style="0" customWidth="1"/>
    <col min="25" max="25" width="9.140625" style="0" bestFit="1" customWidth="1"/>
  </cols>
  <sheetData>
    <row r="1" ht="18.75">
      <c r="A1" s="93" t="s">
        <v>112</v>
      </c>
    </row>
    <row r="3" spans="1:2" ht="15">
      <c r="A3" s="126"/>
      <c r="B3" t="s">
        <v>148</v>
      </c>
    </row>
    <row r="4" ht="15">
      <c r="B4" t="s">
        <v>149</v>
      </c>
    </row>
    <row r="5" ht="7.5" customHeight="1"/>
    <row r="6" spans="1:2" ht="15">
      <c r="A6" s="127"/>
      <c r="B6" t="s">
        <v>147</v>
      </c>
    </row>
    <row r="7" ht="15.75" thickBot="1">
      <c r="Y7" s="129" t="s">
        <v>113</v>
      </c>
    </row>
    <row r="8" spans="3:25" ht="15.75" thickBot="1">
      <c r="C8" s="6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27</v>
      </c>
      <c r="L8" s="7" t="s">
        <v>28</v>
      </c>
      <c r="M8" s="7" t="s">
        <v>29</v>
      </c>
      <c r="N8" s="7" t="s">
        <v>30</v>
      </c>
      <c r="O8" s="7" t="s">
        <v>31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7"/>
      <c r="V8" s="28"/>
      <c r="W8" s="131" t="s">
        <v>58</v>
      </c>
      <c r="X8" s="128" t="s">
        <v>59</v>
      </c>
      <c r="Y8" s="130" t="s">
        <v>114</v>
      </c>
    </row>
    <row r="9" spans="1:25" ht="15" customHeight="1">
      <c r="A9" s="4" t="s">
        <v>19</v>
      </c>
      <c r="B9" s="118" t="s">
        <v>136</v>
      </c>
      <c r="C9" s="171"/>
      <c r="D9" s="15">
        <v>1</v>
      </c>
      <c r="E9" s="15">
        <v>0.5</v>
      </c>
      <c r="F9" s="15">
        <v>1</v>
      </c>
      <c r="G9" s="15">
        <v>0</v>
      </c>
      <c r="H9" s="169"/>
      <c r="I9" s="169"/>
      <c r="J9" s="169">
        <v>1</v>
      </c>
      <c r="K9" s="169"/>
      <c r="L9" s="169"/>
      <c r="M9" s="121"/>
      <c r="N9" s="121"/>
      <c r="O9" s="121"/>
      <c r="P9" s="121"/>
      <c r="Q9" s="121"/>
      <c r="R9" s="124"/>
      <c r="S9" s="124"/>
      <c r="T9" s="124"/>
      <c r="U9" s="169"/>
      <c r="V9" s="12"/>
      <c r="W9" s="132">
        <f aca="true" t="shared" si="0" ref="W9:W44">SUM(C9:T9)</f>
        <v>3.5</v>
      </c>
      <c r="X9" s="284">
        <f>W9+W10</f>
        <v>7</v>
      </c>
      <c r="Y9" s="288">
        <f>SUM(C9:Q10)</f>
        <v>7</v>
      </c>
    </row>
    <row r="10" spans="1:25" ht="15.75" customHeight="1" thickBot="1">
      <c r="A10" s="5"/>
      <c r="B10" s="166">
        <v>1929</v>
      </c>
      <c r="C10" s="25"/>
      <c r="D10" s="19">
        <v>1</v>
      </c>
      <c r="E10" s="19">
        <v>1</v>
      </c>
      <c r="F10" s="19">
        <v>0.5</v>
      </c>
      <c r="G10" s="19">
        <v>0</v>
      </c>
      <c r="H10" s="168">
        <v>0.5</v>
      </c>
      <c r="I10" s="168"/>
      <c r="J10" s="168"/>
      <c r="K10" s="168"/>
      <c r="L10" s="168"/>
      <c r="M10" s="120"/>
      <c r="N10" s="120">
        <v>0.5</v>
      </c>
      <c r="O10" s="120"/>
      <c r="P10" s="120"/>
      <c r="Q10" s="120"/>
      <c r="R10" s="123"/>
      <c r="S10" s="123"/>
      <c r="T10" s="123"/>
      <c r="U10" s="168"/>
      <c r="V10" s="10"/>
      <c r="W10" s="187">
        <f t="shared" si="0"/>
        <v>3.5</v>
      </c>
      <c r="X10" s="285"/>
      <c r="Y10" s="289"/>
    </row>
    <row r="11" spans="1:25" ht="15" customHeight="1">
      <c r="A11" s="8" t="s">
        <v>20</v>
      </c>
      <c r="B11" s="118" t="s">
        <v>44</v>
      </c>
      <c r="C11" s="13">
        <v>0</v>
      </c>
      <c r="D11" s="14"/>
      <c r="E11" s="15">
        <v>0</v>
      </c>
      <c r="F11" s="15">
        <v>0.5</v>
      </c>
      <c r="G11" s="15">
        <v>0.5</v>
      </c>
      <c r="H11" s="15">
        <v>1</v>
      </c>
      <c r="I11" s="169"/>
      <c r="J11" s="169"/>
      <c r="K11" s="169"/>
      <c r="L11" s="169"/>
      <c r="M11" s="121"/>
      <c r="N11" s="121"/>
      <c r="O11" s="121"/>
      <c r="P11" s="121"/>
      <c r="Q11" s="121"/>
      <c r="R11" s="124"/>
      <c r="S11" s="124">
        <v>0</v>
      </c>
      <c r="T11" s="124"/>
      <c r="U11" s="169"/>
      <c r="V11" s="12"/>
      <c r="W11" s="132">
        <f t="shared" si="0"/>
        <v>2</v>
      </c>
      <c r="X11" s="284">
        <f>W11+W12</f>
        <v>3.5</v>
      </c>
      <c r="Y11" s="288">
        <f>SUM(C11:Q12)</f>
        <v>3.5</v>
      </c>
    </row>
    <row r="12" spans="1:25" ht="15.75" customHeight="1" thickBot="1">
      <c r="A12" s="9"/>
      <c r="B12" s="166" t="s">
        <v>225</v>
      </c>
      <c r="C12" s="22">
        <v>0</v>
      </c>
      <c r="D12" s="24"/>
      <c r="E12" s="23">
        <v>0.5</v>
      </c>
      <c r="F12" s="23">
        <v>0</v>
      </c>
      <c r="G12" s="23">
        <v>1</v>
      </c>
      <c r="H12" s="23"/>
      <c r="I12" s="170"/>
      <c r="J12" s="170"/>
      <c r="K12" s="170"/>
      <c r="L12" s="170"/>
      <c r="M12" s="120"/>
      <c r="N12" s="120"/>
      <c r="O12" s="120"/>
      <c r="P12" s="120"/>
      <c r="Q12" s="120"/>
      <c r="R12" s="125"/>
      <c r="S12" s="125"/>
      <c r="T12" s="125"/>
      <c r="U12" s="170"/>
      <c r="V12" s="10"/>
      <c r="W12" s="187">
        <f t="shared" si="0"/>
        <v>1.5</v>
      </c>
      <c r="X12" s="286"/>
      <c r="Y12" s="289"/>
    </row>
    <row r="13" spans="1:25" ht="15" customHeight="1">
      <c r="A13" s="4" t="s">
        <v>21</v>
      </c>
      <c r="B13" s="118" t="s">
        <v>45</v>
      </c>
      <c r="C13" s="16">
        <v>0</v>
      </c>
      <c r="D13" s="11">
        <v>0.5</v>
      </c>
      <c r="E13" s="17"/>
      <c r="F13" s="11">
        <v>1</v>
      </c>
      <c r="G13" s="11">
        <v>1</v>
      </c>
      <c r="H13" s="11">
        <v>1</v>
      </c>
      <c r="I13" s="11"/>
      <c r="J13" s="167"/>
      <c r="K13" s="167"/>
      <c r="L13" s="167"/>
      <c r="M13" s="167">
        <v>1</v>
      </c>
      <c r="N13" s="167"/>
      <c r="O13" s="121"/>
      <c r="P13" s="121"/>
      <c r="Q13" s="121"/>
      <c r="R13" s="122"/>
      <c r="S13" s="122"/>
      <c r="T13" s="122"/>
      <c r="U13" s="167"/>
      <c r="V13" s="12"/>
      <c r="W13" s="132">
        <f t="shared" si="0"/>
        <v>4.5</v>
      </c>
      <c r="X13" s="287">
        <f>W13+W14</f>
        <v>9</v>
      </c>
      <c r="Y13" s="288">
        <f>SUM(C13:Q14)</f>
        <v>9</v>
      </c>
    </row>
    <row r="14" spans="1:25" ht="15.75" customHeight="1" thickBot="1">
      <c r="A14" s="5"/>
      <c r="B14" s="119">
        <v>1918</v>
      </c>
      <c r="C14" s="18">
        <v>0.5</v>
      </c>
      <c r="D14" s="19">
        <v>1</v>
      </c>
      <c r="E14" s="21"/>
      <c r="F14" s="19"/>
      <c r="G14" s="19">
        <v>1</v>
      </c>
      <c r="H14" s="19"/>
      <c r="I14" s="19">
        <v>1</v>
      </c>
      <c r="J14" s="168"/>
      <c r="K14" s="168"/>
      <c r="L14" s="168"/>
      <c r="M14" s="168"/>
      <c r="N14" s="168">
        <v>1</v>
      </c>
      <c r="O14" s="120"/>
      <c r="P14" s="120"/>
      <c r="Q14" s="120"/>
      <c r="R14" s="123"/>
      <c r="S14" s="123"/>
      <c r="T14" s="123"/>
      <c r="U14" s="168"/>
      <c r="V14" s="10"/>
      <c r="W14" s="187">
        <f t="shared" si="0"/>
        <v>4.5</v>
      </c>
      <c r="X14" s="285"/>
      <c r="Y14" s="289"/>
    </row>
    <row r="15" spans="1:25" ht="15" customHeight="1">
      <c r="A15" s="8" t="s">
        <v>22</v>
      </c>
      <c r="B15" s="118" t="s">
        <v>156</v>
      </c>
      <c r="C15" s="13">
        <v>0.5</v>
      </c>
      <c r="D15" s="15">
        <v>1</v>
      </c>
      <c r="E15" s="15"/>
      <c r="F15" s="14"/>
      <c r="G15" s="15">
        <v>0</v>
      </c>
      <c r="H15" s="15"/>
      <c r="I15" s="15"/>
      <c r="J15" s="15"/>
      <c r="K15" s="169"/>
      <c r="L15" s="169">
        <v>1</v>
      </c>
      <c r="M15" s="169">
        <v>1</v>
      </c>
      <c r="N15" s="169">
        <v>1</v>
      </c>
      <c r="O15" s="121"/>
      <c r="P15" s="121"/>
      <c r="Q15" s="121"/>
      <c r="R15" s="124"/>
      <c r="S15" s="124"/>
      <c r="T15" s="124"/>
      <c r="U15" s="169"/>
      <c r="V15" s="12"/>
      <c r="W15" s="132">
        <f t="shared" si="0"/>
        <v>4.5</v>
      </c>
      <c r="X15" s="284">
        <f>W15+W16</f>
        <v>6.5</v>
      </c>
      <c r="Y15" s="288">
        <f>SUM(C15:Q16)</f>
        <v>6.5</v>
      </c>
    </row>
    <row r="16" spans="1:25" ht="15.75" customHeight="1" thickBot="1">
      <c r="A16" s="9"/>
      <c r="B16" s="119">
        <v>1908</v>
      </c>
      <c r="C16" s="22">
        <v>0</v>
      </c>
      <c r="D16" s="23">
        <v>0.5</v>
      </c>
      <c r="E16" s="23">
        <v>0</v>
      </c>
      <c r="F16" s="24"/>
      <c r="G16" s="23"/>
      <c r="H16" s="23"/>
      <c r="I16" s="23"/>
      <c r="J16" s="23"/>
      <c r="K16" s="170"/>
      <c r="L16" s="170">
        <v>1</v>
      </c>
      <c r="M16" s="170"/>
      <c r="N16" s="170">
        <v>0.5</v>
      </c>
      <c r="O16" s="120"/>
      <c r="P16" s="120"/>
      <c r="Q16" s="120"/>
      <c r="R16" s="125"/>
      <c r="S16" s="125"/>
      <c r="T16" s="125"/>
      <c r="U16" s="170"/>
      <c r="V16" s="10"/>
      <c r="W16" s="187">
        <f t="shared" si="0"/>
        <v>2</v>
      </c>
      <c r="X16" s="286"/>
      <c r="Y16" s="289"/>
    </row>
    <row r="17" spans="1:25" ht="15" customHeight="1">
      <c r="A17" s="4" t="s">
        <v>23</v>
      </c>
      <c r="B17" s="118" t="s">
        <v>46</v>
      </c>
      <c r="C17" s="16">
        <v>1</v>
      </c>
      <c r="D17" s="11">
        <v>0</v>
      </c>
      <c r="E17" s="11">
        <v>0</v>
      </c>
      <c r="F17" s="11"/>
      <c r="G17" s="17"/>
      <c r="H17" s="11"/>
      <c r="I17" s="11"/>
      <c r="J17" s="11"/>
      <c r="K17" s="11"/>
      <c r="L17" s="167"/>
      <c r="M17" s="167">
        <v>0.5</v>
      </c>
      <c r="N17" s="167">
        <v>1</v>
      </c>
      <c r="O17" s="121"/>
      <c r="P17" s="121"/>
      <c r="Q17" s="121"/>
      <c r="R17" s="122"/>
      <c r="S17" s="122"/>
      <c r="T17" s="122"/>
      <c r="U17" s="167"/>
      <c r="V17" s="12"/>
      <c r="W17" s="132">
        <f t="shared" si="0"/>
        <v>2.5</v>
      </c>
      <c r="X17" s="287">
        <f>W17+W18</f>
        <v>7</v>
      </c>
      <c r="Y17" s="288">
        <f>SUM(C17:Q18)</f>
        <v>7</v>
      </c>
    </row>
    <row r="18" spans="1:25" ht="15.75" customHeight="1" thickBot="1">
      <c r="A18" s="5"/>
      <c r="B18" s="119">
        <v>1870</v>
      </c>
      <c r="C18" s="18">
        <v>1</v>
      </c>
      <c r="D18" s="19">
        <v>0.5</v>
      </c>
      <c r="E18" s="19">
        <v>0</v>
      </c>
      <c r="F18" s="19">
        <v>1</v>
      </c>
      <c r="G18" s="21"/>
      <c r="H18" s="19">
        <v>1</v>
      </c>
      <c r="I18" s="19"/>
      <c r="J18" s="19"/>
      <c r="K18" s="19"/>
      <c r="L18" s="168"/>
      <c r="M18" s="168">
        <v>1</v>
      </c>
      <c r="N18" s="168"/>
      <c r="O18" s="120"/>
      <c r="P18" s="120"/>
      <c r="Q18" s="120"/>
      <c r="R18" s="123"/>
      <c r="S18" s="123"/>
      <c r="T18" s="123"/>
      <c r="U18" s="168"/>
      <c r="V18" s="10"/>
      <c r="W18" s="187">
        <f t="shared" si="0"/>
        <v>4.5</v>
      </c>
      <c r="X18" s="285"/>
      <c r="Y18" s="289"/>
    </row>
    <row r="19" spans="1:25" ht="15" customHeight="1">
      <c r="A19" s="8" t="s">
        <v>24</v>
      </c>
      <c r="B19" s="118" t="s">
        <v>101</v>
      </c>
      <c r="C19" s="13">
        <v>0.5</v>
      </c>
      <c r="D19" s="15"/>
      <c r="E19" s="15"/>
      <c r="F19" s="15"/>
      <c r="G19" s="15">
        <v>0</v>
      </c>
      <c r="H19" s="14"/>
      <c r="I19" s="15"/>
      <c r="J19" s="15">
        <v>1</v>
      </c>
      <c r="K19" s="15">
        <v>1</v>
      </c>
      <c r="L19" s="169">
        <v>1</v>
      </c>
      <c r="M19" s="169"/>
      <c r="N19" s="169">
        <v>0</v>
      </c>
      <c r="O19" s="169"/>
      <c r="P19" s="169"/>
      <c r="Q19" s="169"/>
      <c r="R19" s="124"/>
      <c r="S19" s="124"/>
      <c r="T19" s="124"/>
      <c r="U19" s="169"/>
      <c r="V19" s="12"/>
      <c r="W19" s="132">
        <f t="shared" si="0"/>
        <v>3.5</v>
      </c>
      <c r="X19" s="284">
        <f>W19+W20</f>
        <v>4.5</v>
      </c>
      <c r="Y19" s="288">
        <f>SUM(C19:Q20)</f>
        <v>4.5</v>
      </c>
    </row>
    <row r="20" spans="1:25" ht="15.75" customHeight="1" thickBot="1">
      <c r="A20" s="9"/>
      <c r="B20" s="119">
        <v>1638</v>
      </c>
      <c r="C20" s="22"/>
      <c r="D20" s="23">
        <v>0</v>
      </c>
      <c r="E20" s="23">
        <v>0</v>
      </c>
      <c r="F20" s="23"/>
      <c r="G20" s="23"/>
      <c r="H20" s="24"/>
      <c r="I20" s="23"/>
      <c r="J20" s="23">
        <v>0</v>
      </c>
      <c r="K20" s="23"/>
      <c r="L20" s="170">
        <v>1</v>
      </c>
      <c r="M20" s="170"/>
      <c r="N20" s="170"/>
      <c r="O20" s="170"/>
      <c r="P20" s="170"/>
      <c r="Q20" s="170"/>
      <c r="R20" s="125"/>
      <c r="S20" s="125"/>
      <c r="T20" s="125"/>
      <c r="U20" s="170"/>
      <c r="V20" s="10"/>
      <c r="W20" s="187">
        <f t="shared" si="0"/>
        <v>1</v>
      </c>
      <c r="X20" s="286"/>
      <c r="Y20" s="289"/>
    </row>
    <row r="21" spans="1:25" ht="15" customHeight="1">
      <c r="A21" s="4" t="s">
        <v>25</v>
      </c>
      <c r="B21" s="118" t="s">
        <v>55</v>
      </c>
      <c r="C21" s="16"/>
      <c r="D21" s="11"/>
      <c r="E21" s="11">
        <v>0</v>
      </c>
      <c r="F21" s="11"/>
      <c r="G21" s="11"/>
      <c r="H21" s="11"/>
      <c r="I21" s="17"/>
      <c r="J21" s="11"/>
      <c r="K21" s="11"/>
      <c r="L21" s="167">
        <v>0</v>
      </c>
      <c r="M21" s="167"/>
      <c r="N21" s="167"/>
      <c r="O21" s="167"/>
      <c r="P21" s="167"/>
      <c r="Q21" s="167">
        <v>1</v>
      </c>
      <c r="R21" s="122"/>
      <c r="S21" s="122"/>
      <c r="T21" s="122">
        <v>1</v>
      </c>
      <c r="U21" s="167"/>
      <c r="V21" s="12"/>
      <c r="W21" s="132">
        <f t="shared" si="0"/>
        <v>2</v>
      </c>
      <c r="X21" s="287">
        <f>W21+W22</f>
        <v>3.5</v>
      </c>
      <c r="Y21" s="288">
        <f>SUM(C21:Q22)</f>
        <v>2.5</v>
      </c>
    </row>
    <row r="22" spans="1:25" ht="15.75" customHeight="1" thickBot="1">
      <c r="A22" s="5"/>
      <c r="B22" s="119">
        <v>1596</v>
      </c>
      <c r="C22" s="18"/>
      <c r="D22" s="19"/>
      <c r="E22" s="19"/>
      <c r="F22" s="19"/>
      <c r="G22" s="19"/>
      <c r="H22" s="19"/>
      <c r="I22" s="21"/>
      <c r="J22" s="19"/>
      <c r="K22" s="19">
        <v>0.5</v>
      </c>
      <c r="L22" s="168">
        <v>0</v>
      </c>
      <c r="M22" s="168"/>
      <c r="N22" s="168"/>
      <c r="O22" s="168"/>
      <c r="P22" s="168">
        <v>0</v>
      </c>
      <c r="Q22" s="168">
        <v>1</v>
      </c>
      <c r="R22" s="123"/>
      <c r="S22" s="123"/>
      <c r="T22" s="123">
        <v>0</v>
      </c>
      <c r="U22" s="168"/>
      <c r="V22" s="10"/>
      <c r="W22" s="187">
        <f t="shared" si="0"/>
        <v>1.5</v>
      </c>
      <c r="X22" s="285"/>
      <c r="Y22" s="289"/>
    </row>
    <row r="23" spans="1:25" ht="15" customHeight="1">
      <c r="A23" s="8" t="s">
        <v>26</v>
      </c>
      <c r="B23" s="118" t="s">
        <v>51</v>
      </c>
      <c r="C23" s="13"/>
      <c r="D23" s="15"/>
      <c r="E23" s="15"/>
      <c r="F23" s="15"/>
      <c r="G23" s="15"/>
      <c r="H23" s="15">
        <v>1</v>
      </c>
      <c r="I23" s="15"/>
      <c r="J23" s="14"/>
      <c r="K23" s="15">
        <v>0.5</v>
      </c>
      <c r="L23" s="169">
        <v>1</v>
      </c>
      <c r="M23" s="169">
        <v>0</v>
      </c>
      <c r="N23" s="169">
        <v>0</v>
      </c>
      <c r="O23" s="169"/>
      <c r="P23" s="169"/>
      <c r="Q23" s="169">
        <v>1</v>
      </c>
      <c r="R23" s="124"/>
      <c r="S23" s="124"/>
      <c r="T23" s="124"/>
      <c r="U23" s="169"/>
      <c r="V23" s="12"/>
      <c r="W23" s="132">
        <f t="shared" si="0"/>
        <v>3.5</v>
      </c>
      <c r="X23" s="284">
        <f>W23+W24</f>
        <v>4.5</v>
      </c>
      <c r="Y23" s="288">
        <f>SUM(C23:Q24)</f>
        <v>4.5</v>
      </c>
    </row>
    <row r="24" spans="1:25" ht="15.75" customHeight="1" thickBot="1">
      <c r="A24" s="9"/>
      <c r="B24" s="166" t="s">
        <v>227</v>
      </c>
      <c r="C24" s="22">
        <v>0</v>
      </c>
      <c r="D24" s="23"/>
      <c r="E24" s="23"/>
      <c r="F24" s="23"/>
      <c r="G24" s="23"/>
      <c r="H24" s="23">
        <v>0</v>
      </c>
      <c r="I24" s="23"/>
      <c r="J24" s="24"/>
      <c r="K24" s="23"/>
      <c r="L24" s="170">
        <v>0</v>
      </c>
      <c r="M24" s="170"/>
      <c r="N24" s="170">
        <v>0</v>
      </c>
      <c r="O24" s="170">
        <v>0.5</v>
      </c>
      <c r="P24" s="170">
        <v>0.5</v>
      </c>
      <c r="Q24" s="170"/>
      <c r="R24" s="125"/>
      <c r="S24" s="125"/>
      <c r="T24" s="125"/>
      <c r="U24" s="170"/>
      <c r="V24" s="10"/>
      <c r="W24" s="187">
        <f t="shared" si="0"/>
        <v>1</v>
      </c>
      <c r="X24" s="286"/>
      <c r="Y24" s="289"/>
    </row>
    <row r="25" spans="1:25" ht="15" customHeight="1">
      <c r="A25" s="4" t="s">
        <v>27</v>
      </c>
      <c r="B25" s="118" t="s">
        <v>52</v>
      </c>
      <c r="C25" s="16"/>
      <c r="D25" s="11"/>
      <c r="E25" s="11"/>
      <c r="F25" s="11"/>
      <c r="G25" s="11"/>
      <c r="H25" s="11"/>
      <c r="I25" s="11">
        <v>0.5</v>
      </c>
      <c r="J25" s="11"/>
      <c r="K25" s="17"/>
      <c r="L25" s="167"/>
      <c r="M25" s="167"/>
      <c r="N25" s="167"/>
      <c r="O25" s="167">
        <v>1</v>
      </c>
      <c r="P25" s="167"/>
      <c r="Q25" s="167"/>
      <c r="R25" s="122"/>
      <c r="S25" s="122">
        <v>1</v>
      </c>
      <c r="T25" s="122"/>
      <c r="U25" s="167"/>
      <c r="V25" s="12"/>
      <c r="W25" s="132">
        <f t="shared" si="0"/>
        <v>2.5</v>
      </c>
      <c r="X25" s="287">
        <f>W25+W26</f>
        <v>4.5</v>
      </c>
      <c r="Y25" s="288">
        <f>SUM(C25:Q26)</f>
        <v>3</v>
      </c>
    </row>
    <row r="26" spans="1:25" ht="15.75" customHeight="1" thickBot="1">
      <c r="A26" s="5"/>
      <c r="B26" s="119">
        <v>1581</v>
      </c>
      <c r="C26" s="18"/>
      <c r="D26" s="19"/>
      <c r="E26" s="19"/>
      <c r="F26" s="19"/>
      <c r="G26" s="19">
        <v>0</v>
      </c>
      <c r="H26" s="19"/>
      <c r="I26" s="19"/>
      <c r="J26" s="19">
        <v>0.5</v>
      </c>
      <c r="K26" s="21"/>
      <c r="L26" s="168"/>
      <c r="M26" s="168">
        <v>0</v>
      </c>
      <c r="N26" s="168"/>
      <c r="O26" s="168">
        <v>1</v>
      </c>
      <c r="P26" s="168"/>
      <c r="Q26" s="168"/>
      <c r="R26" s="123"/>
      <c r="S26" s="123">
        <v>0.5</v>
      </c>
      <c r="T26" s="123"/>
      <c r="U26" s="168"/>
      <c r="V26" s="10"/>
      <c r="W26" s="187">
        <f t="shared" si="0"/>
        <v>2</v>
      </c>
      <c r="X26" s="285"/>
      <c r="Y26" s="289"/>
    </row>
    <row r="27" spans="1:25" ht="15" customHeight="1">
      <c r="A27" s="4" t="s">
        <v>28</v>
      </c>
      <c r="B27" s="118" t="s">
        <v>138</v>
      </c>
      <c r="C27" s="13"/>
      <c r="D27" s="15"/>
      <c r="E27" s="15"/>
      <c r="F27" s="15">
        <v>0</v>
      </c>
      <c r="G27" s="15"/>
      <c r="H27" s="15">
        <v>0</v>
      </c>
      <c r="I27" s="15">
        <v>1</v>
      </c>
      <c r="J27" s="15">
        <v>1</v>
      </c>
      <c r="K27" s="15"/>
      <c r="L27" s="14"/>
      <c r="M27" s="169"/>
      <c r="N27" s="169"/>
      <c r="O27" s="169"/>
      <c r="P27" s="169">
        <v>1</v>
      </c>
      <c r="Q27" s="169"/>
      <c r="R27" s="124"/>
      <c r="S27" s="124">
        <v>1</v>
      </c>
      <c r="T27" s="124"/>
      <c r="U27" s="169"/>
      <c r="V27" s="12"/>
      <c r="W27" s="132">
        <f t="shared" si="0"/>
        <v>4</v>
      </c>
      <c r="X27" s="284">
        <f>W27+W28</f>
        <v>5</v>
      </c>
      <c r="Y27" s="288">
        <f>SUM(C27:Q28)</f>
        <v>4</v>
      </c>
    </row>
    <row r="28" spans="1:25" ht="15.75" customHeight="1" thickBot="1">
      <c r="A28" s="5"/>
      <c r="B28" s="119">
        <v>1560</v>
      </c>
      <c r="C28" s="22"/>
      <c r="D28" s="23"/>
      <c r="E28" s="23"/>
      <c r="F28" s="23">
        <v>0</v>
      </c>
      <c r="G28" s="23"/>
      <c r="H28" s="23">
        <v>0</v>
      </c>
      <c r="I28" s="23">
        <v>1</v>
      </c>
      <c r="J28" s="23">
        <v>0</v>
      </c>
      <c r="K28" s="23"/>
      <c r="L28" s="24"/>
      <c r="M28" s="170">
        <v>0</v>
      </c>
      <c r="N28" s="170"/>
      <c r="O28" s="170"/>
      <c r="P28" s="170"/>
      <c r="Q28" s="170"/>
      <c r="R28" s="125"/>
      <c r="S28" s="125"/>
      <c r="T28" s="125"/>
      <c r="U28" s="170"/>
      <c r="V28" s="10"/>
      <c r="W28" s="187">
        <f t="shared" si="0"/>
        <v>1</v>
      </c>
      <c r="X28" s="286"/>
      <c r="Y28" s="289"/>
    </row>
    <row r="29" spans="1:25" ht="15" customHeight="1">
      <c r="A29" s="8" t="s">
        <v>29</v>
      </c>
      <c r="B29" s="118" t="s">
        <v>175</v>
      </c>
      <c r="C29" s="16"/>
      <c r="D29" s="11"/>
      <c r="E29" s="11"/>
      <c r="F29" s="11">
        <v>0</v>
      </c>
      <c r="G29" s="11">
        <v>0</v>
      </c>
      <c r="H29" s="11"/>
      <c r="I29" s="11"/>
      <c r="J29" s="11"/>
      <c r="K29" s="11">
        <v>1</v>
      </c>
      <c r="L29" s="167">
        <v>1</v>
      </c>
      <c r="M29" s="17"/>
      <c r="N29" s="167">
        <v>0</v>
      </c>
      <c r="O29" s="167"/>
      <c r="P29" s="167"/>
      <c r="Q29" s="167"/>
      <c r="R29" s="122"/>
      <c r="S29" s="122"/>
      <c r="T29" s="122"/>
      <c r="U29" s="167"/>
      <c r="V29" s="12"/>
      <c r="W29" s="132">
        <f t="shared" si="0"/>
        <v>2</v>
      </c>
      <c r="X29" s="287">
        <f>W29+W30</f>
        <v>4.5</v>
      </c>
      <c r="Y29" s="288">
        <f>SUM(C29:Q30)</f>
        <v>4.5</v>
      </c>
    </row>
    <row r="30" spans="1:25" ht="15.75" customHeight="1" thickBot="1">
      <c r="A30" s="5"/>
      <c r="B30" s="119">
        <v>1525</v>
      </c>
      <c r="C30" s="18"/>
      <c r="D30" s="19"/>
      <c r="E30" s="19">
        <v>0</v>
      </c>
      <c r="F30" s="19"/>
      <c r="G30" s="19">
        <v>0.5</v>
      </c>
      <c r="H30" s="19">
        <v>0</v>
      </c>
      <c r="I30" s="19"/>
      <c r="J30" s="19">
        <v>1</v>
      </c>
      <c r="K30" s="19"/>
      <c r="L30" s="168"/>
      <c r="M30" s="21"/>
      <c r="N30" s="168"/>
      <c r="O30" s="168"/>
      <c r="P30" s="168"/>
      <c r="Q30" s="168">
        <v>1</v>
      </c>
      <c r="R30" s="123"/>
      <c r="S30" s="123"/>
      <c r="T30" s="123"/>
      <c r="U30" s="168"/>
      <c r="V30" s="10"/>
      <c r="W30" s="187">
        <f t="shared" si="0"/>
        <v>2.5</v>
      </c>
      <c r="X30" s="285"/>
      <c r="Y30" s="289"/>
    </row>
    <row r="31" spans="1:25" ht="15" customHeight="1">
      <c r="A31" s="4" t="s">
        <v>30</v>
      </c>
      <c r="B31" s="118" t="s">
        <v>200</v>
      </c>
      <c r="C31" s="16">
        <v>0.5</v>
      </c>
      <c r="D31" s="11"/>
      <c r="E31" s="11">
        <v>0</v>
      </c>
      <c r="F31" s="11">
        <v>0.5</v>
      </c>
      <c r="G31" s="11"/>
      <c r="H31" s="11"/>
      <c r="I31" s="11"/>
      <c r="J31" s="11">
        <v>1</v>
      </c>
      <c r="K31" s="11"/>
      <c r="L31" s="167"/>
      <c r="M31" s="167">
        <v>1</v>
      </c>
      <c r="N31" s="17"/>
      <c r="O31" s="167"/>
      <c r="P31" s="167"/>
      <c r="Q31" s="167"/>
      <c r="R31" s="122"/>
      <c r="S31" s="122"/>
      <c r="T31" s="122"/>
      <c r="U31" s="167"/>
      <c r="V31" s="12"/>
      <c r="W31" s="132">
        <f t="shared" si="0"/>
        <v>3</v>
      </c>
      <c r="X31" s="284">
        <f>W31+W32</f>
        <v>6</v>
      </c>
      <c r="Y31" s="288">
        <f>SUM(C31:Q32)</f>
        <v>6</v>
      </c>
    </row>
    <row r="32" spans="1:25" ht="15.75" customHeight="1" thickBot="1">
      <c r="A32" s="5"/>
      <c r="B32" s="119">
        <v>1519</v>
      </c>
      <c r="C32" s="18"/>
      <c r="D32" s="19"/>
      <c r="E32" s="19"/>
      <c r="F32" s="19">
        <v>0</v>
      </c>
      <c r="G32" s="19">
        <v>0</v>
      </c>
      <c r="H32" s="19">
        <v>1</v>
      </c>
      <c r="I32" s="19"/>
      <c r="J32" s="19">
        <v>1</v>
      </c>
      <c r="K32" s="19"/>
      <c r="L32" s="168"/>
      <c r="M32" s="168">
        <v>1</v>
      </c>
      <c r="N32" s="21"/>
      <c r="O32" s="168"/>
      <c r="P32" s="168"/>
      <c r="Q32" s="168"/>
      <c r="R32" s="123"/>
      <c r="S32" s="123"/>
      <c r="T32" s="123"/>
      <c r="U32" s="168"/>
      <c r="V32" s="20"/>
      <c r="W32" s="187">
        <f t="shared" si="0"/>
        <v>3</v>
      </c>
      <c r="X32" s="286"/>
      <c r="Y32" s="289"/>
    </row>
    <row r="33" spans="1:25" ht="15" customHeight="1">
      <c r="A33" s="4" t="s">
        <v>31</v>
      </c>
      <c r="B33" s="118" t="s">
        <v>65</v>
      </c>
      <c r="C33" s="13"/>
      <c r="D33" s="15"/>
      <c r="E33" s="15"/>
      <c r="F33" s="15"/>
      <c r="G33" s="15"/>
      <c r="H33" s="15"/>
      <c r="I33" s="15">
        <v>0.5</v>
      </c>
      <c r="J33" s="15"/>
      <c r="K33" s="15">
        <v>0</v>
      </c>
      <c r="L33" s="169"/>
      <c r="M33" s="169"/>
      <c r="N33" s="169"/>
      <c r="O33" s="17"/>
      <c r="P33" s="169">
        <v>0</v>
      </c>
      <c r="Q33" s="169"/>
      <c r="R33" s="124"/>
      <c r="S33" s="124">
        <v>0.5</v>
      </c>
      <c r="T33" s="124">
        <v>1</v>
      </c>
      <c r="U33" s="169"/>
      <c r="V33" s="12"/>
      <c r="W33" s="132">
        <f t="shared" si="0"/>
        <v>2</v>
      </c>
      <c r="X33" s="284">
        <f>W33+W34</f>
        <v>4</v>
      </c>
      <c r="Y33" s="288">
        <f>SUM(C33:Q34)</f>
        <v>0.5</v>
      </c>
    </row>
    <row r="34" spans="1:25" ht="15.75" customHeight="1" thickBot="1">
      <c r="A34" s="5"/>
      <c r="B34" s="119">
        <v>1447</v>
      </c>
      <c r="C34" s="18"/>
      <c r="D34" s="19"/>
      <c r="E34" s="19"/>
      <c r="F34" s="19"/>
      <c r="G34" s="19"/>
      <c r="H34" s="19"/>
      <c r="I34" s="19"/>
      <c r="J34" s="19"/>
      <c r="K34" s="19">
        <v>0</v>
      </c>
      <c r="L34" s="168"/>
      <c r="M34" s="168"/>
      <c r="N34" s="168"/>
      <c r="O34" s="21"/>
      <c r="P34" s="168">
        <v>0</v>
      </c>
      <c r="Q34" s="168"/>
      <c r="R34" s="123">
        <v>1</v>
      </c>
      <c r="S34" s="123">
        <v>0.5</v>
      </c>
      <c r="T34" s="123">
        <v>0.5</v>
      </c>
      <c r="U34" s="168"/>
      <c r="V34" s="20"/>
      <c r="W34" s="187">
        <f t="shared" si="0"/>
        <v>2</v>
      </c>
      <c r="X34" s="286"/>
      <c r="Y34" s="289"/>
    </row>
    <row r="35" spans="1:25" ht="15" customHeight="1">
      <c r="A35" s="8" t="s">
        <v>32</v>
      </c>
      <c r="B35" s="118" t="s">
        <v>139</v>
      </c>
      <c r="C35" s="16"/>
      <c r="D35" s="11"/>
      <c r="E35" s="11"/>
      <c r="F35" s="11"/>
      <c r="G35" s="11"/>
      <c r="H35" s="11"/>
      <c r="I35" s="11">
        <v>1</v>
      </c>
      <c r="J35" s="11">
        <v>0.5</v>
      </c>
      <c r="K35" s="11"/>
      <c r="L35" s="167"/>
      <c r="M35" s="167"/>
      <c r="N35" s="167"/>
      <c r="O35" s="167">
        <v>1</v>
      </c>
      <c r="P35" s="17"/>
      <c r="Q35" s="167"/>
      <c r="R35" s="122"/>
      <c r="S35" s="122"/>
      <c r="T35" s="122">
        <v>0</v>
      </c>
      <c r="U35" s="167"/>
      <c r="V35" s="12"/>
      <c r="W35" s="132">
        <f t="shared" si="0"/>
        <v>2.5</v>
      </c>
      <c r="X35" s="287">
        <f>W35+W36</f>
        <v>4.5</v>
      </c>
      <c r="Y35" s="288">
        <f>SUM(C35:Q36)</f>
        <v>3.5</v>
      </c>
    </row>
    <row r="36" spans="1:25" ht="15.75" customHeight="1" thickBot="1">
      <c r="A36" s="9"/>
      <c r="B36" s="119">
        <v>1435</v>
      </c>
      <c r="C36" s="18"/>
      <c r="D36" s="19"/>
      <c r="E36" s="19"/>
      <c r="F36" s="19"/>
      <c r="G36" s="19"/>
      <c r="H36" s="19"/>
      <c r="I36" s="19"/>
      <c r="J36" s="19"/>
      <c r="K36" s="19"/>
      <c r="L36" s="168">
        <v>0</v>
      </c>
      <c r="M36" s="168"/>
      <c r="N36" s="168"/>
      <c r="O36" s="168">
        <v>1</v>
      </c>
      <c r="P36" s="21"/>
      <c r="Q36" s="168">
        <v>0</v>
      </c>
      <c r="R36" s="123"/>
      <c r="S36" s="123"/>
      <c r="T36" s="123">
        <v>1</v>
      </c>
      <c r="U36" s="168"/>
      <c r="V36" s="20"/>
      <c r="W36" s="187">
        <f t="shared" si="0"/>
        <v>2</v>
      </c>
      <c r="X36" s="285"/>
      <c r="Y36" s="289"/>
    </row>
    <row r="37" spans="1:25" ht="15" customHeight="1">
      <c r="A37" s="4" t="s">
        <v>33</v>
      </c>
      <c r="B37" s="118" t="s">
        <v>56</v>
      </c>
      <c r="C37" s="16"/>
      <c r="D37" s="11"/>
      <c r="E37" s="11"/>
      <c r="F37" s="11"/>
      <c r="G37" s="11"/>
      <c r="H37" s="11"/>
      <c r="I37" s="11">
        <v>0</v>
      </c>
      <c r="J37" s="11"/>
      <c r="K37" s="11"/>
      <c r="L37" s="167"/>
      <c r="M37" s="167">
        <v>0</v>
      </c>
      <c r="N37" s="167"/>
      <c r="O37" s="167"/>
      <c r="P37" s="167">
        <v>1</v>
      </c>
      <c r="Q37" s="17"/>
      <c r="R37" s="122">
        <v>0</v>
      </c>
      <c r="S37" s="226">
        <v>0</v>
      </c>
      <c r="T37" s="226">
        <v>0</v>
      </c>
      <c r="U37" s="189"/>
      <c r="V37" s="12"/>
      <c r="W37" s="132">
        <f t="shared" si="0"/>
        <v>1</v>
      </c>
      <c r="X37" s="284">
        <f>W37+W38</f>
        <v>3</v>
      </c>
      <c r="Y37" s="288">
        <f>SUM(C37:Q38)</f>
        <v>2</v>
      </c>
    </row>
    <row r="38" spans="1:25" ht="15.75" customHeight="1" thickBot="1">
      <c r="A38" s="5"/>
      <c r="B38" s="166" t="s">
        <v>226</v>
      </c>
      <c r="C38" s="18"/>
      <c r="D38" s="19"/>
      <c r="E38" s="19"/>
      <c r="F38" s="19"/>
      <c r="G38" s="19"/>
      <c r="H38" s="19"/>
      <c r="I38" s="19">
        <v>1</v>
      </c>
      <c r="J38" s="19">
        <v>0</v>
      </c>
      <c r="K38" s="19"/>
      <c r="L38" s="168"/>
      <c r="M38" s="168"/>
      <c r="N38" s="168"/>
      <c r="O38" s="168"/>
      <c r="P38" s="168"/>
      <c r="Q38" s="21"/>
      <c r="R38" s="123">
        <v>0</v>
      </c>
      <c r="S38" s="227">
        <v>0</v>
      </c>
      <c r="T38" s="227">
        <v>1</v>
      </c>
      <c r="U38" s="190"/>
      <c r="V38" s="20"/>
      <c r="W38" s="187">
        <f t="shared" si="0"/>
        <v>2</v>
      </c>
      <c r="X38" s="286"/>
      <c r="Y38" s="289"/>
    </row>
    <row r="39" spans="1:25" ht="15.75">
      <c r="A39" s="4" t="s">
        <v>34</v>
      </c>
      <c r="B39" s="118" t="s">
        <v>220</v>
      </c>
      <c r="C39" s="16"/>
      <c r="D39" s="11"/>
      <c r="E39" s="11"/>
      <c r="F39" s="11"/>
      <c r="G39" s="11"/>
      <c r="H39" s="11"/>
      <c r="I39" s="11"/>
      <c r="J39" s="11"/>
      <c r="K39" s="11"/>
      <c r="L39" s="167"/>
      <c r="M39" s="167"/>
      <c r="N39" s="167"/>
      <c r="O39" s="167">
        <v>0</v>
      </c>
      <c r="P39" s="167"/>
      <c r="Q39" s="167">
        <v>1</v>
      </c>
      <c r="R39" s="17"/>
      <c r="S39" s="226"/>
      <c r="T39" s="226">
        <v>1</v>
      </c>
      <c r="U39" s="189"/>
      <c r="W39" s="132">
        <f t="shared" si="0"/>
        <v>2</v>
      </c>
      <c r="X39" s="284">
        <f>W39+W40</f>
        <v>4</v>
      </c>
      <c r="Y39" s="288">
        <f>SUM(C39:Q40)</f>
        <v>2</v>
      </c>
    </row>
    <row r="40" spans="1:25" ht="16.5" thickBot="1">
      <c r="A40" s="5"/>
      <c r="B40" s="119" t="s">
        <v>152</v>
      </c>
      <c r="C40" s="18"/>
      <c r="D40" s="19"/>
      <c r="E40" s="19"/>
      <c r="F40" s="19"/>
      <c r="G40" s="19"/>
      <c r="H40" s="19"/>
      <c r="I40" s="19"/>
      <c r="J40" s="19"/>
      <c r="K40" s="19"/>
      <c r="L40" s="168"/>
      <c r="M40" s="168"/>
      <c r="N40" s="168"/>
      <c r="O40" s="168"/>
      <c r="P40" s="168"/>
      <c r="Q40" s="168">
        <v>1</v>
      </c>
      <c r="R40" s="21"/>
      <c r="S40" s="227">
        <v>0</v>
      </c>
      <c r="T40" s="227">
        <v>1</v>
      </c>
      <c r="U40" s="190"/>
      <c r="W40" s="187">
        <f t="shared" si="0"/>
        <v>2</v>
      </c>
      <c r="X40" s="286"/>
      <c r="Y40" s="289"/>
    </row>
    <row r="41" spans="1:25" ht="15.75">
      <c r="A41" s="4" t="s">
        <v>35</v>
      </c>
      <c r="B41" s="118" t="s">
        <v>212</v>
      </c>
      <c r="C41" s="16"/>
      <c r="D41" s="11"/>
      <c r="E41" s="11"/>
      <c r="F41" s="11"/>
      <c r="G41" s="11"/>
      <c r="H41" s="11"/>
      <c r="I41" s="11"/>
      <c r="J41" s="11"/>
      <c r="K41" s="11">
        <v>0.5</v>
      </c>
      <c r="L41" s="167"/>
      <c r="M41" s="167"/>
      <c r="N41" s="167"/>
      <c r="O41" s="167">
        <v>0.5</v>
      </c>
      <c r="P41" s="167"/>
      <c r="Q41" s="167">
        <v>1</v>
      </c>
      <c r="R41" s="122">
        <v>1</v>
      </c>
      <c r="S41" s="17"/>
      <c r="T41" s="226">
        <v>1</v>
      </c>
      <c r="U41" s="189"/>
      <c r="V41" s="12"/>
      <c r="W41" s="132">
        <f t="shared" si="0"/>
        <v>4</v>
      </c>
      <c r="X41" s="284">
        <f>W41+W42</f>
        <v>6.5</v>
      </c>
      <c r="Y41" s="288">
        <f>SUM(C41:Q42)</f>
        <v>4.5</v>
      </c>
    </row>
    <row r="42" spans="1:25" ht="16.5" thickBot="1">
      <c r="A42" s="5"/>
      <c r="B42" s="119" t="s">
        <v>152</v>
      </c>
      <c r="C42" s="18"/>
      <c r="D42" s="19">
        <v>1</v>
      </c>
      <c r="E42" s="19"/>
      <c r="F42" s="19"/>
      <c r="G42" s="19"/>
      <c r="H42" s="19"/>
      <c r="I42" s="19"/>
      <c r="J42" s="19"/>
      <c r="K42" s="19">
        <v>0</v>
      </c>
      <c r="L42" s="168">
        <v>0</v>
      </c>
      <c r="M42" s="168"/>
      <c r="N42" s="168"/>
      <c r="O42" s="168">
        <v>0.5</v>
      </c>
      <c r="P42" s="168"/>
      <c r="Q42" s="168">
        <v>1</v>
      </c>
      <c r="R42" s="123"/>
      <c r="S42" s="21"/>
      <c r="T42" s="227"/>
      <c r="U42" s="190"/>
      <c r="V42" s="20"/>
      <c r="W42" s="187">
        <f t="shared" si="0"/>
        <v>2.5</v>
      </c>
      <c r="X42" s="286"/>
      <c r="Y42" s="289"/>
    </row>
    <row r="43" spans="1:25" ht="15.75">
      <c r="A43" s="4" t="s">
        <v>36</v>
      </c>
      <c r="B43" s="118" t="s">
        <v>221</v>
      </c>
      <c r="C43" s="16"/>
      <c r="D43" s="11"/>
      <c r="E43" s="11"/>
      <c r="F43" s="11"/>
      <c r="G43" s="11"/>
      <c r="H43" s="11"/>
      <c r="I43" s="11">
        <v>1</v>
      </c>
      <c r="J43" s="11"/>
      <c r="K43" s="11"/>
      <c r="L43" s="167"/>
      <c r="M43" s="167"/>
      <c r="N43" s="167"/>
      <c r="O43" s="167">
        <v>0.5</v>
      </c>
      <c r="P43" s="167">
        <v>0</v>
      </c>
      <c r="Q43" s="167">
        <v>0</v>
      </c>
      <c r="R43" s="122">
        <v>0</v>
      </c>
      <c r="S43" s="226"/>
      <c r="T43" s="228"/>
      <c r="U43" s="189"/>
      <c r="W43" s="132">
        <f t="shared" si="0"/>
        <v>1.5</v>
      </c>
      <c r="X43" s="290">
        <f>W43+W44</f>
        <v>3.5</v>
      </c>
      <c r="Y43" s="292">
        <f>SUM(C43:Q44)</f>
        <v>3.5</v>
      </c>
    </row>
    <row r="44" spans="1:25" ht="16.5" thickBot="1">
      <c r="A44" s="5"/>
      <c r="B44" s="119" t="s">
        <v>152</v>
      </c>
      <c r="C44" s="18"/>
      <c r="D44" s="19"/>
      <c r="E44" s="19"/>
      <c r="F44" s="19"/>
      <c r="G44" s="19"/>
      <c r="H44" s="19"/>
      <c r="I44" s="19">
        <v>0</v>
      </c>
      <c r="J44" s="19"/>
      <c r="K44" s="19"/>
      <c r="L44" s="168"/>
      <c r="M44" s="168"/>
      <c r="N44" s="168"/>
      <c r="O44" s="168">
        <v>0</v>
      </c>
      <c r="P44" s="168">
        <v>1</v>
      </c>
      <c r="Q44" s="168">
        <v>1</v>
      </c>
      <c r="R44" s="123">
        <v>0</v>
      </c>
      <c r="S44" s="227">
        <v>0</v>
      </c>
      <c r="T44" s="229"/>
      <c r="U44" s="190"/>
      <c r="W44" s="187">
        <f t="shared" si="0"/>
        <v>2</v>
      </c>
      <c r="X44" s="291"/>
      <c r="Y44" s="293"/>
    </row>
    <row r="46" ht="15">
      <c r="X46" s="41">
        <f>SUM(X9:X44)</f>
        <v>91</v>
      </c>
    </row>
  </sheetData>
  <sheetProtection/>
  <mergeCells count="36">
    <mergeCell ref="X41:X42"/>
    <mergeCell ref="Y41:Y42"/>
    <mergeCell ref="X43:X44"/>
    <mergeCell ref="Y43:Y44"/>
    <mergeCell ref="Y39:Y40"/>
    <mergeCell ref="X39:X40"/>
    <mergeCell ref="Y31:Y32"/>
    <mergeCell ref="X37:X38"/>
    <mergeCell ref="X19:X20"/>
    <mergeCell ref="X33:X34"/>
    <mergeCell ref="X29:X30"/>
    <mergeCell ref="X31:X32"/>
    <mergeCell ref="X35:X36"/>
    <mergeCell ref="Y37:Y38"/>
    <mergeCell ref="Y21:Y22"/>
    <mergeCell ref="Y23:Y24"/>
    <mergeCell ref="Y25:Y26"/>
    <mergeCell ref="Y27:Y28"/>
    <mergeCell ref="Y33:Y34"/>
    <mergeCell ref="Y35:Y36"/>
    <mergeCell ref="X9:X10"/>
    <mergeCell ref="X11:X12"/>
    <mergeCell ref="X13:X14"/>
    <mergeCell ref="X15:X16"/>
    <mergeCell ref="Y29:Y30"/>
    <mergeCell ref="X21:X22"/>
    <mergeCell ref="X23:X24"/>
    <mergeCell ref="X25:X26"/>
    <mergeCell ref="X27:X28"/>
    <mergeCell ref="Y9:Y10"/>
    <mergeCell ref="Y11:Y12"/>
    <mergeCell ref="Y13:Y14"/>
    <mergeCell ref="Y15:Y16"/>
    <mergeCell ref="Y17:Y18"/>
    <mergeCell ref="X17:X18"/>
    <mergeCell ref="Y19:Y2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3"/>
  <sheetViews>
    <sheetView showGridLines="0" zoomScalePageLayoutView="0" workbookViewId="0" topLeftCell="A2">
      <selection activeCell="L22" sqref="L22"/>
    </sheetView>
  </sheetViews>
  <sheetFormatPr defaultColWidth="8.7109375" defaultRowHeight="15"/>
  <cols>
    <col min="1" max="1" width="8.7109375" style="234" customWidth="1"/>
    <col min="2" max="2" width="3.57421875" style="234" customWidth="1"/>
    <col min="3" max="3" width="11.140625" style="235" customWidth="1"/>
    <col min="4" max="4" width="18.57421875" style="234" customWidth="1"/>
    <col min="5" max="16" width="6.140625" style="234" customWidth="1"/>
    <col min="17" max="17" width="8.7109375" style="235" customWidth="1"/>
    <col min="18" max="16384" width="8.7109375" style="234" customWidth="1"/>
  </cols>
  <sheetData>
    <row r="1" ht="15" customHeight="1">
      <c r="C1" s="238" t="s">
        <v>254</v>
      </c>
    </row>
    <row r="2" ht="15.75" customHeight="1"/>
    <row r="3" spans="3:17" ht="15" customHeight="1">
      <c r="C3" s="239" t="s">
        <v>233</v>
      </c>
      <c r="D3" s="294" t="s">
        <v>1</v>
      </c>
      <c r="E3" s="295" t="s">
        <v>235</v>
      </c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7"/>
      <c r="Q3" s="298" t="s">
        <v>255</v>
      </c>
    </row>
    <row r="4" spans="3:17" ht="15.75" customHeight="1">
      <c r="C4" s="239" t="s">
        <v>234</v>
      </c>
      <c r="D4" s="294"/>
      <c r="E4" s="239" t="s">
        <v>19</v>
      </c>
      <c r="F4" s="239" t="s">
        <v>20</v>
      </c>
      <c r="G4" s="239" t="s">
        <v>21</v>
      </c>
      <c r="H4" s="239" t="s">
        <v>22</v>
      </c>
      <c r="I4" s="239" t="s">
        <v>23</v>
      </c>
      <c r="J4" s="239" t="s">
        <v>24</v>
      </c>
      <c r="K4" s="239" t="s">
        <v>25</v>
      </c>
      <c r="L4" s="239" t="s">
        <v>26</v>
      </c>
      <c r="M4" s="239" t="s">
        <v>27</v>
      </c>
      <c r="N4" s="239" t="s">
        <v>28</v>
      </c>
      <c r="O4" s="239" t="s">
        <v>29</v>
      </c>
      <c r="P4" s="239" t="s">
        <v>30</v>
      </c>
      <c r="Q4" s="299"/>
    </row>
    <row r="5" spans="2:17" ht="15" customHeight="1">
      <c r="B5" s="239">
        <v>1</v>
      </c>
      <c r="C5" s="239">
        <v>1929</v>
      </c>
      <c r="D5" s="240" t="s">
        <v>236</v>
      </c>
      <c r="E5" s="241">
        <v>1908</v>
      </c>
      <c r="F5" s="241">
        <v>1870</v>
      </c>
      <c r="G5" s="241">
        <v>1638</v>
      </c>
      <c r="H5" s="241">
        <v>1596</v>
      </c>
      <c r="I5" s="241">
        <v>1918</v>
      </c>
      <c r="J5" s="241">
        <v>1519</v>
      </c>
      <c r="K5" s="241">
        <v>1918</v>
      </c>
      <c r="L5" s="241">
        <v>1927</v>
      </c>
      <c r="M5" s="241">
        <v>1908</v>
      </c>
      <c r="N5" s="241">
        <v>1927</v>
      </c>
      <c r="O5" s="241">
        <v>1870</v>
      </c>
      <c r="P5" s="241"/>
      <c r="Q5" s="243">
        <f>AVERAGE(E5:P5)</f>
        <v>1818.090909090909</v>
      </c>
    </row>
    <row r="6" spans="2:17" ht="15.75" customHeight="1">
      <c r="B6" s="239">
        <v>2</v>
      </c>
      <c r="C6" s="239">
        <v>1927</v>
      </c>
      <c r="D6" s="240" t="s">
        <v>237</v>
      </c>
      <c r="E6" s="241">
        <v>1870</v>
      </c>
      <c r="F6" s="241">
        <v>1918</v>
      </c>
      <c r="G6" s="241">
        <v>1908</v>
      </c>
      <c r="H6" s="241">
        <v>1638</v>
      </c>
      <c r="I6" s="241">
        <v>1870</v>
      </c>
      <c r="J6" s="241">
        <v>1918</v>
      </c>
      <c r="K6" s="241">
        <v>1918</v>
      </c>
      <c r="L6" s="241">
        <v>1929</v>
      </c>
      <c r="M6" s="241">
        <v>1929</v>
      </c>
      <c r="N6" s="241"/>
      <c r="O6" s="241"/>
      <c r="P6" s="241"/>
      <c r="Q6" s="243">
        <f aca="true" t="shared" si="0" ref="Q6:Q22">AVERAGE(E6:P6)</f>
        <v>1877.5555555555557</v>
      </c>
    </row>
    <row r="7" spans="2:17" ht="15" customHeight="1">
      <c r="B7" s="239">
        <v>3</v>
      </c>
      <c r="C7" s="239">
        <v>1918</v>
      </c>
      <c r="D7" s="240" t="s">
        <v>238</v>
      </c>
      <c r="E7" s="241">
        <v>1596</v>
      </c>
      <c r="F7" s="241">
        <v>1908</v>
      </c>
      <c r="G7" s="241">
        <v>1519</v>
      </c>
      <c r="H7" s="241">
        <v>1525</v>
      </c>
      <c r="I7" s="241">
        <v>1929</v>
      </c>
      <c r="J7" s="241">
        <v>1927</v>
      </c>
      <c r="K7" s="241">
        <v>1927</v>
      </c>
      <c r="L7" s="241">
        <v>1870</v>
      </c>
      <c r="M7" s="241">
        <v>1929</v>
      </c>
      <c r="N7" s="241">
        <v>1870</v>
      </c>
      <c r="O7" s="241">
        <v>1638</v>
      </c>
      <c r="P7" s="241"/>
      <c r="Q7" s="243">
        <f t="shared" si="0"/>
        <v>1785.2727272727273</v>
      </c>
    </row>
    <row r="8" spans="2:17" ht="15.75" customHeight="1">
      <c r="B8" s="239">
        <v>4</v>
      </c>
      <c r="C8" s="239">
        <v>1908</v>
      </c>
      <c r="D8" s="240" t="s">
        <v>239</v>
      </c>
      <c r="E8" s="241">
        <v>1929</v>
      </c>
      <c r="F8" s="241">
        <v>1918</v>
      </c>
      <c r="G8" s="241">
        <v>1927</v>
      </c>
      <c r="H8" s="241">
        <v>1519</v>
      </c>
      <c r="I8" s="241">
        <v>1870</v>
      </c>
      <c r="J8" s="241">
        <v>1525</v>
      </c>
      <c r="K8" s="241">
        <v>1929</v>
      </c>
      <c r="L8" s="241">
        <v>1927</v>
      </c>
      <c r="M8" s="241">
        <v>1560</v>
      </c>
      <c r="N8" s="241">
        <v>1560</v>
      </c>
      <c r="O8" s="241">
        <v>1519</v>
      </c>
      <c r="P8" s="241"/>
      <c r="Q8" s="243">
        <f t="shared" si="0"/>
        <v>1743.909090909091</v>
      </c>
    </row>
    <row r="9" spans="2:17" ht="15" customHeight="1">
      <c r="B9" s="239">
        <v>5</v>
      </c>
      <c r="C9" s="239">
        <v>1870</v>
      </c>
      <c r="D9" s="240" t="s">
        <v>240</v>
      </c>
      <c r="E9" s="241">
        <v>1927</v>
      </c>
      <c r="F9" s="241">
        <v>1929</v>
      </c>
      <c r="G9" s="241">
        <v>1525</v>
      </c>
      <c r="H9" s="241">
        <v>1918</v>
      </c>
      <c r="I9" s="241">
        <v>1927</v>
      </c>
      <c r="J9" s="241">
        <v>1908</v>
      </c>
      <c r="K9" s="241">
        <v>1525</v>
      </c>
      <c r="L9" s="241">
        <v>1918</v>
      </c>
      <c r="M9" s="241">
        <v>1525</v>
      </c>
      <c r="N9" s="241">
        <v>1638</v>
      </c>
      <c r="O9" s="241">
        <v>1929</v>
      </c>
      <c r="P9" s="241"/>
      <c r="Q9" s="243">
        <f t="shared" si="0"/>
        <v>1788.090909090909</v>
      </c>
    </row>
    <row r="10" spans="2:17" ht="15.75" customHeight="1">
      <c r="B10" s="239">
        <v>6</v>
      </c>
      <c r="C10" s="239">
        <v>1638</v>
      </c>
      <c r="D10" s="240" t="s">
        <v>241</v>
      </c>
      <c r="E10" s="241">
        <v>1519</v>
      </c>
      <c r="F10" s="241">
        <v>1929</v>
      </c>
      <c r="G10" s="241">
        <v>1927</v>
      </c>
      <c r="H10" s="241">
        <v>1560</v>
      </c>
      <c r="I10" s="241">
        <v>1596</v>
      </c>
      <c r="J10" s="241">
        <v>1596</v>
      </c>
      <c r="K10" s="241">
        <v>1581</v>
      </c>
      <c r="L10" s="241">
        <v>1870</v>
      </c>
      <c r="M10" s="241">
        <v>1560</v>
      </c>
      <c r="N10" s="241">
        <v>1918</v>
      </c>
      <c r="O10" s="241"/>
      <c r="P10" s="241"/>
      <c r="Q10" s="243">
        <f t="shared" si="0"/>
        <v>1705.6</v>
      </c>
    </row>
    <row r="11" spans="2:17" ht="15" customHeight="1">
      <c r="B11" s="239">
        <v>7</v>
      </c>
      <c r="C11" s="239">
        <v>1596</v>
      </c>
      <c r="D11" s="240" t="s">
        <v>242</v>
      </c>
      <c r="E11" s="241">
        <v>1918</v>
      </c>
      <c r="F11" s="241">
        <v>1560</v>
      </c>
      <c r="G11" s="241">
        <v>1421</v>
      </c>
      <c r="H11" s="241">
        <v>1560</v>
      </c>
      <c r="I11" s="241">
        <v>1421</v>
      </c>
      <c r="J11" s="241">
        <v>1581</v>
      </c>
      <c r="K11" s="241">
        <v>1435</v>
      </c>
      <c r="L11" s="241">
        <v>1421</v>
      </c>
      <c r="M11" s="241">
        <v>1447</v>
      </c>
      <c r="N11" s="241"/>
      <c r="O11" s="241"/>
      <c r="P11" s="241"/>
      <c r="Q11" s="243">
        <f t="shared" si="0"/>
        <v>1529.3333333333333</v>
      </c>
    </row>
    <row r="12" spans="2:17" ht="15.75" customHeight="1">
      <c r="B12" s="239">
        <v>8</v>
      </c>
      <c r="C12" s="239">
        <v>1596</v>
      </c>
      <c r="D12" s="240" t="s">
        <v>243</v>
      </c>
      <c r="E12" s="241">
        <v>1519</v>
      </c>
      <c r="F12" s="241">
        <v>1435</v>
      </c>
      <c r="G12" s="241">
        <v>1560</v>
      </c>
      <c r="H12" s="241">
        <v>1929</v>
      </c>
      <c r="I12" s="241">
        <v>1421</v>
      </c>
      <c r="J12" s="241">
        <v>1638</v>
      </c>
      <c r="K12" s="241">
        <v>1638</v>
      </c>
      <c r="L12" s="241">
        <v>1525</v>
      </c>
      <c r="M12" s="241">
        <v>1519</v>
      </c>
      <c r="N12" s="241">
        <v>1560</v>
      </c>
      <c r="O12" s="241">
        <v>1581</v>
      </c>
      <c r="P12" s="241"/>
      <c r="Q12" s="243">
        <f t="shared" si="0"/>
        <v>1575</v>
      </c>
    </row>
    <row r="13" spans="2:17" ht="15" customHeight="1">
      <c r="B13" s="239">
        <v>9</v>
      </c>
      <c r="C13" s="239">
        <v>1581</v>
      </c>
      <c r="D13" s="240" t="s">
        <v>244</v>
      </c>
      <c r="E13" s="241">
        <v>1525</v>
      </c>
      <c r="F13" s="241">
        <v>1447</v>
      </c>
      <c r="G13" s="241">
        <v>1447</v>
      </c>
      <c r="H13" s="241">
        <v>1596</v>
      </c>
      <c r="I13" s="241">
        <v>1638</v>
      </c>
      <c r="J13" s="241">
        <v>1596</v>
      </c>
      <c r="K13" s="241"/>
      <c r="L13" s="241"/>
      <c r="M13" s="241"/>
      <c r="N13" s="241"/>
      <c r="O13" s="241"/>
      <c r="P13" s="241"/>
      <c r="Q13" s="243">
        <f t="shared" si="0"/>
        <v>1541.5</v>
      </c>
    </row>
    <row r="14" spans="2:17" ht="15.75" customHeight="1">
      <c r="B14" s="239">
        <v>10</v>
      </c>
      <c r="C14" s="239">
        <v>1560</v>
      </c>
      <c r="D14" s="240" t="s">
        <v>245</v>
      </c>
      <c r="E14" s="241">
        <v>1435</v>
      </c>
      <c r="F14" s="241">
        <v>1596</v>
      </c>
      <c r="G14" s="241">
        <v>1596</v>
      </c>
      <c r="H14" s="241">
        <v>1638</v>
      </c>
      <c r="I14" s="241">
        <v>1525</v>
      </c>
      <c r="J14" s="241">
        <v>1596</v>
      </c>
      <c r="K14" s="241">
        <v>1638</v>
      </c>
      <c r="L14" s="241">
        <v>1908</v>
      </c>
      <c r="M14" s="241">
        <v>1908</v>
      </c>
      <c r="N14" s="241"/>
      <c r="O14" s="241"/>
      <c r="P14" s="241"/>
      <c r="Q14" s="243">
        <f t="shared" si="0"/>
        <v>1648.888888888889</v>
      </c>
    </row>
    <row r="15" spans="2:17" ht="15.75" customHeight="1">
      <c r="B15" s="239">
        <v>11</v>
      </c>
      <c r="C15" s="239">
        <v>1525</v>
      </c>
      <c r="D15" s="240" t="s">
        <v>246</v>
      </c>
      <c r="E15" s="241">
        <v>1421</v>
      </c>
      <c r="F15" s="241">
        <v>1581</v>
      </c>
      <c r="G15" s="241">
        <v>1870</v>
      </c>
      <c r="H15" s="241">
        <v>1918</v>
      </c>
      <c r="I15" s="241">
        <v>1519</v>
      </c>
      <c r="J15" s="241">
        <v>1560</v>
      </c>
      <c r="K15" s="241">
        <v>1908</v>
      </c>
      <c r="L15" s="241">
        <v>1596</v>
      </c>
      <c r="M15" s="241">
        <v>1870</v>
      </c>
      <c r="N15" s="241">
        <v>1519</v>
      </c>
      <c r="O15" s="241"/>
      <c r="P15" s="241"/>
      <c r="Q15" s="243">
        <f t="shared" si="0"/>
        <v>1676.2</v>
      </c>
    </row>
    <row r="16" spans="2:17" ht="15.75" customHeight="1">
      <c r="B16" s="239">
        <v>12</v>
      </c>
      <c r="C16" s="239">
        <v>1519</v>
      </c>
      <c r="D16" s="240" t="s">
        <v>247</v>
      </c>
      <c r="E16" s="241">
        <v>1596</v>
      </c>
      <c r="F16" s="241">
        <v>1638</v>
      </c>
      <c r="G16" s="241">
        <v>1918</v>
      </c>
      <c r="H16" s="241">
        <v>1908</v>
      </c>
      <c r="I16" s="241">
        <v>1525</v>
      </c>
      <c r="J16" s="241">
        <v>1929</v>
      </c>
      <c r="K16" s="241">
        <v>1870</v>
      </c>
      <c r="L16" s="241">
        <v>1596</v>
      </c>
      <c r="M16" s="241">
        <v>1525</v>
      </c>
      <c r="N16" s="241">
        <v>1908</v>
      </c>
      <c r="O16" s="241"/>
      <c r="P16" s="241"/>
      <c r="Q16" s="243">
        <f t="shared" si="0"/>
        <v>1741.3</v>
      </c>
    </row>
    <row r="17" spans="2:17" ht="15.75" customHeight="1">
      <c r="B17" s="239">
        <v>13</v>
      </c>
      <c r="C17" s="239">
        <v>1447</v>
      </c>
      <c r="D17" s="240" t="s">
        <v>248</v>
      </c>
      <c r="E17" s="241">
        <v>1581</v>
      </c>
      <c r="F17" s="241">
        <v>1581</v>
      </c>
      <c r="G17" s="241">
        <v>1435</v>
      </c>
      <c r="H17" s="241">
        <v>1435</v>
      </c>
      <c r="I17" s="241">
        <v>1596</v>
      </c>
      <c r="J17" s="241"/>
      <c r="K17" s="241"/>
      <c r="L17" s="241"/>
      <c r="M17" s="241"/>
      <c r="N17" s="241"/>
      <c r="O17" s="241"/>
      <c r="P17" s="241"/>
      <c r="Q17" s="243">
        <f t="shared" si="0"/>
        <v>1525.6</v>
      </c>
    </row>
    <row r="18" spans="2:17" ht="15.75" customHeight="1">
      <c r="B18" s="239">
        <v>14</v>
      </c>
      <c r="C18" s="239">
        <v>1435</v>
      </c>
      <c r="D18" s="240" t="s">
        <v>249</v>
      </c>
      <c r="E18" s="241">
        <v>1560</v>
      </c>
      <c r="F18" s="241">
        <v>1596</v>
      </c>
      <c r="G18" s="241">
        <v>1421</v>
      </c>
      <c r="H18" s="241">
        <v>1447</v>
      </c>
      <c r="I18" s="241">
        <v>1447</v>
      </c>
      <c r="J18" s="241">
        <v>1596</v>
      </c>
      <c r="K18" s="241"/>
      <c r="L18" s="241"/>
      <c r="M18" s="241"/>
      <c r="N18" s="241"/>
      <c r="O18" s="241"/>
      <c r="P18" s="241"/>
      <c r="Q18" s="243">
        <f t="shared" si="0"/>
        <v>1511.1666666666667</v>
      </c>
    </row>
    <row r="19" spans="2:17" ht="15.75" customHeight="1">
      <c r="B19" s="239">
        <v>15</v>
      </c>
      <c r="C19" s="239">
        <v>1421</v>
      </c>
      <c r="D19" s="240" t="s">
        <v>250</v>
      </c>
      <c r="E19" s="241">
        <v>1525</v>
      </c>
      <c r="F19" s="241">
        <v>1435</v>
      </c>
      <c r="G19" s="241">
        <v>1596</v>
      </c>
      <c r="H19" s="241">
        <v>1596</v>
      </c>
      <c r="I19" s="241">
        <v>1596</v>
      </c>
      <c r="J19" s="241"/>
      <c r="K19" s="241"/>
      <c r="L19" s="241"/>
      <c r="M19" s="241"/>
      <c r="N19" s="241"/>
      <c r="O19" s="241"/>
      <c r="P19" s="241"/>
      <c r="Q19" s="243">
        <f t="shared" si="0"/>
        <v>1549.6</v>
      </c>
    </row>
    <row r="20" spans="2:17" ht="15.75" customHeight="1">
      <c r="B20" s="239">
        <v>16</v>
      </c>
      <c r="C20" s="239" t="s">
        <v>206</v>
      </c>
      <c r="D20" s="240" t="s">
        <v>251</v>
      </c>
      <c r="E20" s="241">
        <v>1447</v>
      </c>
      <c r="F20" s="241">
        <v>1421</v>
      </c>
      <c r="G20" s="241">
        <v>1421</v>
      </c>
      <c r="H20" s="241"/>
      <c r="I20" s="241"/>
      <c r="J20" s="241"/>
      <c r="K20" s="241"/>
      <c r="L20" s="241"/>
      <c r="M20" s="241"/>
      <c r="N20" s="241"/>
      <c r="O20" s="241"/>
      <c r="P20" s="241"/>
      <c r="Q20" s="243">
        <f t="shared" si="0"/>
        <v>1429.6666666666667</v>
      </c>
    </row>
    <row r="21" spans="2:17" s="237" customFormat="1" ht="15.75" customHeight="1">
      <c r="B21" s="239">
        <v>17</v>
      </c>
      <c r="C21" s="239" t="s">
        <v>206</v>
      </c>
      <c r="D21" s="240" t="s">
        <v>252</v>
      </c>
      <c r="E21" s="241">
        <v>1581</v>
      </c>
      <c r="F21" s="241">
        <v>1447</v>
      </c>
      <c r="G21" s="241">
        <v>1421</v>
      </c>
      <c r="H21" s="241">
        <v>1581</v>
      </c>
      <c r="I21" s="241">
        <v>1447</v>
      </c>
      <c r="J21" s="241">
        <v>1421</v>
      </c>
      <c r="K21" s="241">
        <v>1560</v>
      </c>
      <c r="L21" s="241">
        <v>1927</v>
      </c>
      <c r="M21" s="241"/>
      <c r="N21" s="241"/>
      <c r="O21" s="241"/>
      <c r="P21" s="241"/>
      <c r="Q21" s="243">
        <f t="shared" si="0"/>
        <v>1548.125</v>
      </c>
    </row>
    <row r="22" spans="2:17" s="237" customFormat="1" ht="15.75" customHeight="1">
      <c r="B22" s="239">
        <v>18</v>
      </c>
      <c r="C22" s="239" t="s">
        <v>206</v>
      </c>
      <c r="D22" s="242" t="s">
        <v>253</v>
      </c>
      <c r="E22" s="241">
        <v>1596</v>
      </c>
      <c r="F22" s="241">
        <v>1435</v>
      </c>
      <c r="G22" s="241">
        <v>1435</v>
      </c>
      <c r="H22" s="241">
        <v>1421</v>
      </c>
      <c r="I22" s="241">
        <v>1447</v>
      </c>
      <c r="J22" s="241">
        <v>1596</v>
      </c>
      <c r="K22" s="241">
        <v>1447</v>
      </c>
      <c r="L22" s="241"/>
      <c r="M22" s="241"/>
      <c r="N22" s="241"/>
      <c r="O22" s="241"/>
      <c r="P22" s="241"/>
      <c r="Q22" s="243">
        <f t="shared" si="0"/>
        <v>1482.4285714285713</v>
      </c>
    </row>
    <row r="23" spans="3:17" s="237" customFormat="1" ht="15.75" customHeight="1">
      <c r="C23" s="236"/>
      <c r="Q23" s="236"/>
    </row>
    <row r="24" ht="15" customHeight="1"/>
    <row r="25" ht="15.75" customHeight="1"/>
    <row r="26" ht="15" customHeight="1"/>
    <row r="27" ht="15.75" customHeight="1"/>
    <row r="28" ht="15" customHeight="1"/>
    <row r="29" ht="15.75" customHeight="1"/>
  </sheetData>
  <sheetProtection/>
  <mergeCells count="3">
    <mergeCell ref="D3:D4"/>
    <mergeCell ref="E3:P3"/>
    <mergeCell ref="Q3:Q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PageLayoutView="0" workbookViewId="0" topLeftCell="A1">
      <selection activeCell="N13" sqref="N13"/>
    </sheetView>
  </sheetViews>
  <sheetFormatPr defaultColWidth="8.7109375" defaultRowHeight="15"/>
  <cols>
    <col min="1" max="1" width="4.8515625" style="1" customWidth="1"/>
    <col min="2" max="3" width="8.7109375" style="1" customWidth="1"/>
    <col min="4" max="4" width="8.140625" style="1" customWidth="1"/>
    <col min="5" max="5" width="4.8515625" style="1" customWidth="1"/>
    <col min="6" max="6" width="8.7109375" style="1" customWidth="1"/>
    <col min="7" max="7" width="14.421875" style="1" bestFit="1" customWidth="1"/>
    <col min="8" max="12" width="8.7109375" style="1" customWidth="1"/>
    <col min="13" max="13" width="3.140625" style="1" customWidth="1"/>
    <col min="14" max="14" width="14.140625" style="1" customWidth="1"/>
    <col min="15" max="15" width="9.57421875" style="1" bestFit="1" customWidth="1"/>
    <col min="16" max="16384" width="8.7109375" style="1" customWidth="1"/>
  </cols>
  <sheetData>
    <row r="1" ht="23.25">
      <c r="A1" s="34" t="s">
        <v>70</v>
      </c>
    </row>
    <row r="3" spans="1:7" ht="18.75">
      <c r="A3" s="1" t="s">
        <v>146</v>
      </c>
      <c r="E3" s="173">
        <v>18</v>
      </c>
      <c r="G3" s="106">
        <v>2050</v>
      </c>
    </row>
    <row r="4" spans="1:7" ht="18.75">
      <c r="A4" s="2" t="s">
        <v>157</v>
      </c>
      <c r="B4" s="2"/>
      <c r="C4" s="2"/>
      <c r="D4" s="2"/>
      <c r="E4" s="2"/>
      <c r="F4" s="2"/>
      <c r="G4" s="106">
        <v>3000</v>
      </c>
    </row>
    <row r="5" spans="1:7" ht="18.75">
      <c r="A5" s="2" t="s">
        <v>224</v>
      </c>
      <c r="B5" s="2"/>
      <c r="C5" s="2"/>
      <c r="D5" s="2"/>
      <c r="E5" s="2"/>
      <c r="F5" s="2"/>
      <c r="G5" s="106">
        <v>1500</v>
      </c>
    </row>
    <row r="6" spans="1:7" ht="18.75">
      <c r="A6" s="1" t="s">
        <v>127</v>
      </c>
      <c r="G6" s="106">
        <f>-E3*55</f>
        <v>-990</v>
      </c>
    </row>
    <row r="7" spans="1:7" ht="18.75">
      <c r="A7" s="39" t="s">
        <v>72</v>
      </c>
      <c r="G7" s="107">
        <f>G3+G4+G6</f>
        <v>4060</v>
      </c>
    </row>
    <row r="8" spans="1:7" ht="12.75" customHeight="1">
      <c r="A8" s="2"/>
      <c r="G8" s="31"/>
    </row>
    <row r="9" spans="1:14" ht="18.75">
      <c r="A9" s="40" t="s">
        <v>75</v>
      </c>
      <c r="G9" s="31"/>
      <c r="N9" s="231" t="s">
        <v>230</v>
      </c>
    </row>
    <row r="10" ht="12.75" customHeight="1">
      <c r="N10" s="232" t="s">
        <v>231</v>
      </c>
    </row>
    <row r="11" spans="1:14" s="2" customFormat="1" ht="18.75">
      <c r="A11" s="2" t="s">
        <v>71</v>
      </c>
      <c r="E11" s="2" t="s">
        <v>219</v>
      </c>
      <c r="I11" s="2" t="s">
        <v>74</v>
      </c>
      <c r="N11" s="233" t="s">
        <v>228</v>
      </c>
    </row>
    <row r="12" spans="2:14" ht="18.75">
      <c r="B12" s="33" t="s">
        <v>19</v>
      </c>
      <c r="C12" s="30">
        <v>1000</v>
      </c>
      <c r="F12" s="33" t="s">
        <v>19</v>
      </c>
      <c r="G12" s="30">
        <v>400</v>
      </c>
      <c r="J12" s="33" t="s">
        <v>19</v>
      </c>
      <c r="K12" s="30">
        <v>260</v>
      </c>
      <c r="N12" s="233" t="s">
        <v>229</v>
      </c>
    </row>
    <row r="13" spans="2:14" ht="18.75">
      <c r="B13" s="33" t="s">
        <v>20</v>
      </c>
      <c r="C13" s="30">
        <v>800</v>
      </c>
      <c r="F13" s="33" t="s">
        <v>20</v>
      </c>
      <c r="G13" s="30">
        <v>250</v>
      </c>
      <c r="J13" s="33" t="s">
        <v>20</v>
      </c>
      <c r="K13" s="30">
        <v>150</v>
      </c>
      <c r="N13" s="230">
        <v>500</v>
      </c>
    </row>
    <row r="14" spans="2:7" ht="18.75">
      <c r="B14" s="33" t="s">
        <v>21</v>
      </c>
      <c r="C14" s="30">
        <v>500</v>
      </c>
      <c r="F14" s="33" t="s">
        <v>21</v>
      </c>
      <c r="G14" s="30">
        <v>200</v>
      </c>
    </row>
    <row r="16" spans="13:14" s="3" customFormat="1" ht="18.75">
      <c r="M16" s="38" t="s">
        <v>73</v>
      </c>
      <c r="N16" s="35"/>
    </row>
    <row r="17" spans="2:14" ht="18.75">
      <c r="B17" s="30" t="s">
        <v>59</v>
      </c>
      <c r="C17" s="32">
        <f>SUM(C12:C15)</f>
        <v>2300</v>
      </c>
      <c r="F17" s="30" t="s">
        <v>59</v>
      </c>
      <c r="G17" s="32">
        <f>SUM(G12:G15)</f>
        <v>850</v>
      </c>
      <c r="J17" s="30" t="s">
        <v>59</v>
      </c>
      <c r="K17" s="32">
        <f>SUM(K12:K15)</f>
        <v>410</v>
      </c>
      <c r="M17" s="36"/>
      <c r="N17" s="37">
        <f>C17+G17+K17+N13</f>
        <v>4060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4.7109375" style="0" customWidth="1"/>
    <col min="2" max="2" width="24.140625" style="0" customWidth="1"/>
    <col min="3" max="3" width="5.28125" style="0" bestFit="1" customWidth="1"/>
    <col min="4" max="9" width="6.28125" style="0" customWidth="1"/>
    <col min="10" max="10" width="6.421875" style="0" bestFit="1" customWidth="1"/>
    <col min="13" max="15" width="5.28125" style="0" bestFit="1" customWidth="1"/>
    <col min="16" max="16" width="5.28125" style="179" bestFit="1" customWidth="1"/>
    <col min="17" max="17" width="5.28125" style="0" bestFit="1" customWidth="1"/>
    <col min="18" max="19" width="4.8515625" style="0" bestFit="1" customWidth="1"/>
    <col min="20" max="20" width="5.57421875" style="0" bestFit="1" customWidth="1"/>
  </cols>
  <sheetData>
    <row r="1" spans="1:8" ht="18.75">
      <c r="A1" s="93" t="s">
        <v>99</v>
      </c>
      <c r="H1" s="93"/>
    </row>
    <row r="3" spans="1:4" ht="15">
      <c r="A3" s="181"/>
      <c r="B3" s="185" t="s">
        <v>165</v>
      </c>
      <c r="C3" s="185"/>
      <c r="D3" s="185"/>
    </row>
    <row r="4" spans="1:20" ht="15">
      <c r="A4" s="186"/>
      <c r="B4" s="185" t="s">
        <v>166</v>
      </c>
      <c r="C4" s="97" t="s">
        <v>191</v>
      </c>
      <c r="D4" s="142" t="s">
        <v>84</v>
      </c>
      <c r="E4" s="97" t="s">
        <v>191</v>
      </c>
      <c r="F4" s="142" t="s">
        <v>84</v>
      </c>
      <c r="G4" s="97" t="s">
        <v>191</v>
      </c>
      <c r="H4" s="142" t="s">
        <v>84</v>
      </c>
      <c r="I4" s="97" t="s">
        <v>191</v>
      </c>
      <c r="J4" s="300" t="s">
        <v>80</v>
      </c>
      <c r="M4" s="97" t="s">
        <v>191</v>
      </c>
      <c r="N4" s="142" t="s">
        <v>84</v>
      </c>
      <c r="O4" s="97" t="s">
        <v>191</v>
      </c>
      <c r="P4" s="142" t="s">
        <v>84</v>
      </c>
      <c r="Q4" s="97" t="s">
        <v>191</v>
      </c>
      <c r="R4" s="142" t="s">
        <v>84</v>
      </c>
      <c r="S4" s="97" t="s">
        <v>191</v>
      </c>
      <c r="T4" s="302" t="s">
        <v>168</v>
      </c>
    </row>
    <row r="5" spans="3:20" ht="15">
      <c r="C5" s="143">
        <v>2014</v>
      </c>
      <c r="D5" s="143">
        <v>2014</v>
      </c>
      <c r="E5" s="143">
        <v>2013</v>
      </c>
      <c r="F5" s="143">
        <v>2013</v>
      </c>
      <c r="G5" s="143">
        <v>2012</v>
      </c>
      <c r="H5" s="143">
        <v>2012</v>
      </c>
      <c r="I5" s="98">
        <v>2011</v>
      </c>
      <c r="J5" s="301"/>
      <c r="M5" s="143">
        <v>2014</v>
      </c>
      <c r="N5" s="143">
        <v>2014</v>
      </c>
      <c r="O5" s="143">
        <v>2013</v>
      </c>
      <c r="P5" s="143">
        <v>2013</v>
      </c>
      <c r="Q5" s="143">
        <v>2012</v>
      </c>
      <c r="R5" s="143">
        <v>2012</v>
      </c>
      <c r="S5" s="98">
        <v>2011</v>
      </c>
      <c r="T5" s="303"/>
    </row>
    <row r="6" spans="7:10" ht="15">
      <c r="G6" s="139"/>
      <c r="H6" s="139"/>
      <c r="I6" s="109"/>
      <c r="J6" s="109"/>
    </row>
    <row r="7" spans="1:17" ht="15">
      <c r="A7" s="114" t="s">
        <v>100</v>
      </c>
      <c r="B7" s="115"/>
      <c r="C7" s="205">
        <v>18</v>
      </c>
      <c r="D7" s="205">
        <v>16</v>
      </c>
      <c r="E7" s="206">
        <v>15</v>
      </c>
      <c r="F7" s="207">
        <v>14</v>
      </c>
      <c r="G7" s="206">
        <v>17</v>
      </c>
      <c r="H7" s="208">
        <v>22</v>
      </c>
      <c r="I7" s="205">
        <v>21</v>
      </c>
      <c r="J7" s="205">
        <v>18</v>
      </c>
      <c r="L7" s="140" t="s">
        <v>126</v>
      </c>
      <c r="M7" s="140"/>
      <c r="N7" s="140"/>
      <c r="O7" s="140"/>
      <c r="P7" s="180"/>
      <c r="Q7" s="140"/>
    </row>
    <row r="8" spans="1:10" ht="15">
      <c r="A8" s="114" t="s">
        <v>117</v>
      </c>
      <c r="B8" s="115"/>
      <c r="C8" s="206">
        <v>5</v>
      </c>
      <c r="D8" s="209">
        <v>4</v>
      </c>
      <c r="E8" s="206">
        <v>5</v>
      </c>
      <c r="F8" s="209">
        <v>4</v>
      </c>
      <c r="G8" s="208">
        <v>6</v>
      </c>
      <c r="H8" s="206">
        <v>5</v>
      </c>
      <c r="I8" s="205">
        <v>5</v>
      </c>
      <c r="J8" s="205">
        <v>5</v>
      </c>
    </row>
    <row r="9" spans="1:17" ht="15">
      <c r="A9" s="114" t="s">
        <v>17</v>
      </c>
      <c r="B9" s="115"/>
      <c r="C9" s="206">
        <v>91</v>
      </c>
      <c r="D9" s="205">
        <v>78</v>
      </c>
      <c r="E9" s="209">
        <v>63</v>
      </c>
      <c r="F9" s="206">
        <v>65</v>
      </c>
      <c r="G9" s="206">
        <v>79</v>
      </c>
      <c r="H9" s="208">
        <v>112</v>
      </c>
      <c r="I9" s="205">
        <v>89</v>
      </c>
      <c r="J9" s="205">
        <v>83</v>
      </c>
      <c r="M9" s="200" t="s">
        <v>128</v>
      </c>
      <c r="N9" s="200" t="s">
        <v>128</v>
      </c>
      <c r="O9" s="200" t="s">
        <v>128</v>
      </c>
      <c r="P9" s="200" t="s">
        <v>128</v>
      </c>
      <c r="Q9" s="200" t="s">
        <v>128</v>
      </c>
    </row>
    <row r="10" spans="1:20" ht="15">
      <c r="A10" s="116"/>
      <c r="B10" s="117"/>
      <c r="C10" s="201"/>
      <c r="D10" s="201"/>
      <c r="E10" s="201"/>
      <c r="F10" s="202"/>
      <c r="G10" s="202"/>
      <c r="H10" s="202"/>
      <c r="I10" s="201"/>
      <c r="J10" s="201"/>
      <c r="L10" s="141" t="s">
        <v>118</v>
      </c>
      <c r="M10" s="172"/>
      <c r="N10" s="172"/>
      <c r="O10" s="95">
        <v>1</v>
      </c>
      <c r="P10" s="172"/>
      <c r="Q10" s="95">
        <v>1</v>
      </c>
      <c r="R10" s="95">
        <v>1</v>
      </c>
      <c r="S10" s="95">
        <v>1</v>
      </c>
      <c r="T10" s="182">
        <v>2</v>
      </c>
    </row>
    <row r="11" spans="1:20" ht="15">
      <c r="A11" s="114" t="s">
        <v>105</v>
      </c>
      <c r="B11" s="115"/>
      <c r="C11" s="210">
        <v>1748</v>
      </c>
      <c r="D11" s="203">
        <v>1673</v>
      </c>
      <c r="E11" s="210">
        <v>1799</v>
      </c>
      <c r="F11" s="204">
        <v>1707</v>
      </c>
      <c r="G11" s="211">
        <v>1774</v>
      </c>
      <c r="H11" s="206">
        <v>1926</v>
      </c>
      <c r="I11" s="208">
        <v>1973</v>
      </c>
      <c r="J11" s="205">
        <v>1913</v>
      </c>
      <c r="L11" s="141" t="s">
        <v>119</v>
      </c>
      <c r="M11" s="172"/>
      <c r="N11" s="172"/>
      <c r="O11" s="95">
        <v>1</v>
      </c>
      <c r="P11" s="95">
        <v>1</v>
      </c>
      <c r="Q11" s="172"/>
      <c r="R11" s="182">
        <v>3</v>
      </c>
      <c r="S11" s="95">
        <v>3</v>
      </c>
      <c r="T11" s="95">
        <v>2</v>
      </c>
    </row>
    <row r="12" spans="1:20" ht="15">
      <c r="A12" s="110"/>
      <c r="B12" s="28"/>
      <c r="C12" s="28"/>
      <c r="D12" s="28"/>
      <c r="E12" s="28"/>
      <c r="F12" s="28"/>
      <c r="G12" s="28"/>
      <c r="H12" s="109"/>
      <c r="I12" s="109"/>
      <c r="J12" s="109"/>
      <c r="L12" s="141" t="s">
        <v>120</v>
      </c>
      <c r="M12" s="182">
        <v>4</v>
      </c>
      <c r="N12" s="95">
        <v>2</v>
      </c>
      <c r="O12" s="95">
        <v>1</v>
      </c>
      <c r="P12" s="172"/>
      <c r="Q12" s="95">
        <v>2</v>
      </c>
      <c r="R12" s="95">
        <v>2</v>
      </c>
      <c r="S12" s="182">
        <v>4</v>
      </c>
      <c r="T12" s="95">
        <v>1</v>
      </c>
    </row>
    <row r="13" spans="1:20" ht="15">
      <c r="A13" s="111" t="s">
        <v>98</v>
      </c>
      <c r="C13" s="144" t="s">
        <v>128</v>
      </c>
      <c r="D13" s="144" t="s">
        <v>128</v>
      </c>
      <c r="E13" s="144" t="s">
        <v>128</v>
      </c>
      <c r="F13" s="144" t="s">
        <v>128</v>
      </c>
      <c r="G13" s="144" t="s">
        <v>128</v>
      </c>
      <c r="H13" s="109"/>
      <c r="I13" s="109"/>
      <c r="J13" s="109"/>
      <c r="L13" s="141" t="s">
        <v>121</v>
      </c>
      <c r="M13" s="178">
        <v>1</v>
      </c>
      <c r="N13" s="172"/>
      <c r="O13" s="95">
        <v>1</v>
      </c>
      <c r="P13" s="95">
        <v>1</v>
      </c>
      <c r="Q13" s="95">
        <v>1</v>
      </c>
      <c r="R13" s="95">
        <v>1</v>
      </c>
      <c r="S13" s="95">
        <v>0</v>
      </c>
      <c r="T13" s="182">
        <v>2</v>
      </c>
    </row>
    <row r="14" spans="1:20" ht="14.25" customHeight="1">
      <c r="A14" s="95" t="s">
        <v>19</v>
      </c>
      <c r="B14" s="165" t="s">
        <v>136</v>
      </c>
      <c r="C14" s="165">
        <v>1929</v>
      </c>
      <c r="D14" s="196">
        <v>1758</v>
      </c>
      <c r="E14" s="196">
        <v>1764</v>
      </c>
      <c r="F14" s="196">
        <v>1775</v>
      </c>
      <c r="G14" s="95">
        <v>1726</v>
      </c>
      <c r="H14" s="174"/>
      <c r="I14" s="174"/>
      <c r="J14" s="174"/>
      <c r="L14" s="141" t="s">
        <v>122</v>
      </c>
      <c r="M14" s="172"/>
      <c r="N14" s="95">
        <v>2</v>
      </c>
      <c r="O14" s="178">
        <v>2</v>
      </c>
      <c r="P14" s="95">
        <v>3</v>
      </c>
      <c r="Q14" s="95">
        <v>3</v>
      </c>
      <c r="R14" s="95">
        <v>2</v>
      </c>
      <c r="S14" s="182">
        <v>4</v>
      </c>
      <c r="T14" s="95">
        <v>1</v>
      </c>
    </row>
    <row r="15" spans="1:20" ht="14.25" customHeight="1">
      <c r="A15" s="95" t="s">
        <v>20</v>
      </c>
      <c r="B15" s="94" t="s">
        <v>44</v>
      </c>
      <c r="C15" s="94">
        <v>1927</v>
      </c>
      <c r="D15" s="95"/>
      <c r="E15" s="95"/>
      <c r="F15" s="95"/>
      <c r="G15" s="95"/>
      <c r="H15" s="174"/>
      <c r="I15" s="174">
        <v>1999</v>
      </c>
      <c r="J15" s="174"/>
      <c r="L15" s="141" t="s">
        <v>123</v>
      </c>
      <c r="M15" s="178">
        <v>1</v>
      </c>
      <c r="N15" s="182">
        <v>4</v>
      </c>
      <c r="O15" s="178">
        <v>3</v>
      </c>
      <c r="P15" s="95">
        <v>2</v>
      </c>
      <c r="Q15" s="95">
        <v>1</v>
      </c>
      <c r="R15" s="178">
        <v>3</v>
      </c>
      <c r="S15" s="95">
        <v>3</v>
      </c>
      <c r="T15" s="95">
        <v>3</v>
      </c>
    </row>
    <row r="16" spans="1:20" ht="14.25" customHeight="1">
      <c r="A16" s="95" t="s">
        <v>21</v>
      </c>
      <c r="B16" s="99" t="s">
        <v>45</v>
      </c>
      <c r="C16" s="99">
        <v>1918</v>
      </c>
      <c r="D16" s="198">
        <v>1904</v>
      </c>
      <c r="E16" s="198">
        <v>1881</v>
      </c>
      <c r="F16" s="198">
        <v>1885</v>
      </c>
      <c r="G16" s="175">
        <v>1979</v>
      </c>
      <c r="H16" s="175">
        <v>2016</v>
      </c>
      <c r="I16" s="175">
        <v>1994</v>
      </c>
      <c r="J16" s="175">
        <v>2006</v>
      </c>
      <c r="L16" s="141" t="s">
        <v>124</v>
      </c>
      <c r="M16" s="182">
        <v>6</v>
      </c>
      <c r="N16" s="172"/>
      <c r="O16" s="95">
        <v>1</v>
      </c>
      <c r="P16" s="95">
        <v>2</v>
      </c>
      <c r="Q16" s="95">
        <v>1</v>
      </c>
      <c r="R16" s="178">
        <v>4</v>
      </c>
      <c r="S16" s="95">
        <v>2</v>
      </c>
      <c r="T16" s="95">
        <v>1</v>
      </c>
    </row>
    <row r="17" spans="1:20" ht="14.25" customHeight="1">
      <c r="A17" s="95" t="s">
        <v>22</v>
      </c>
      <c r="B17" s="195" t="s">
        <v>156</v>
      </c>
      <c r="C17" s="195">
        <v>1908</v>
      </c>
      <c r="D17" s="199">
        <v>1674</v>
      </c>
      <c r="E17" s="199">
        <v>1639</v>
      </c>
      <c r="F17" s="199">
        <v>1569</v>
      </c>
      <c r="G17" s="95"/>
      <c r="H17" s="174"/>
      <c r="I17" s="174"/>
      <c r="J17" s="174"/>
      <c r="L17" s="141" t="s">
        <v>125</v>
      </c>
      <c r="M17" s="182">
        <v>3</v>
      </c>
      <c r="N17" s="182">
        <v>3</v>
      </c>
      <c r="O17" s="95">
        <v>2</v>
      </c>
      <c r="P17" s="172"/>
      <c r="Q17" s="95">
        <v>1</v>
      </c>
      <c r="R17" s="178">
        <v>2</v>
      </c>
      <c r="S17" s="95">
        <v>2</v>
      </c>
      <c r="T17" s="95">
        <v>1</v>
      </c>
    </row>
    <row r="18" spans="1:20" ht="14.25" customHeight="1">
      <c r="A18" s="95" t="s">
        <v>23</v>
      </c>
      <c r="B18" s="108" t="s">
        <v>46</v>
      </c>
      <c r="C18" s="108">
        <v>1870</v>
      </c>
      <c r="D18" s="197">
        <v>1909</v>
      </c>
      <c r="E18" s="197">
        <v>1913</v>
      </c>
      <c r="F18" s="197"/>
      <c r="G18" s="197"/>
      <c r="H18" s="176"/>
      <c r="I18" s="176">
        <v>1983</v>
      </c>
      <c r="J18" s="176">
        <v>1994</v>
      </c>
      <c r="L18" s="141" t="s">
        <v>158</v>
      </c>
      <c r="M18" s="172"/>
      <c r="N18" s="182">
        <v>2</v>
      </c>
      <c r="O18" s="172"/>
      <c r="P18" s="178">
        <v>1</v>
      </c>
      <c r="Q18" s="178"/>
      <c r="R18" s="178"/>
      <c r="S18" s="178"/>
      <c r="T18" s="178"/>
    </row>
    <row r="19" spans="1:20" ht="14.25" customHeight="1">
      <c r="A19" s="95" t="s">
        <v>24</v>
      </c>
      <c r="B19" s="108" t="s">
        <v>101</v>
      </c>
      <c r="C19" s="108">
        <v>1638</v>
      </c>
      <c r="D19" s="197">
        <v>1648</v>
      </c>
      <c r="E19" s="197">
        <v>1592</v>
      </c>
      <c r="F19" s="176">
        <v>1643</v>
      </c>
      <c r="G19" s="176">
        <v>1639</v>
      </c>
      <c r="H19" s="176">
        <v>1633</v>
      </c>
      <c r="I19" s="175"/>
      <c r="J19" s="175"/>
      <c r="L19" s="141" t="s">
        <v>110</v>
      </c>
      <c r="M19" s="178">
        <v>3</v>
      </c>
      <c r="N19" s="95">
        <v>3</v>
      </c>
      <c r="O19" s="95">
        <v>3</v>
      </c>
      <c r="P19" s="95">
        <v>4</v>
      </c>
      <c r="Q19" s="182">
        <v>7</v>
      </c>
      <c r="R19" s="95">
        <v>4</v>
      </c>
      <c r="S19" s="172">
        <v>2</v>
      </c>
      <c r="T19" s="95">
        <v>5</v>
      </c>
    </row>
    <row r="20" spans="1:20" ht="14.25" customHeight="1">
      <c r="A20" s="95" t="s">
        <v>25</v>
      </c>
      <c r="B20" s="108" t="s">
        <v>55</v>
      </c>
      <c r="C20" s="108">
        <v>1596</v>
      </c>
      <c r="D20" s="197">
        <v>1620</v>
      </c>
      <c r="E20" s="176">
        <v>1545</v>
      </c>
      <c r="F20" s="197"/>
      <c r="G20" s="176">
        <v>1549</v>
      </c>
      <c r="H20" s="176">
        <v>1555</v>
      </c>
      <c r="I20" s="176">
        <v>1551</v>
      </c>
      <c r="J20" s="176">
        <v>1573</v>
      </c>
      <c r="L20" s="215"/>
      <c r="M20" s="216"/>
      <c r="N20" s="217"/>
      <c r="O20" s="217"/>
      <c r="P20" s="217"/>
      <c r="Q20" s="216"/>
      <c r="R20" s="217"/>
      <c r="S20" s="217"/>
      <c r="T20" s="217"/>
    </row>
    <row r="21" spans="1:10" ht="14.25" customHeight="1">
      <c r="A21" s="95" t="s">
        <v>26</v>
      </c>
      <c r="B21" s="99" t="s">
        <v>51</v>
      </c>
      <c r="C21" s="99">
        <v>1596</v>
      </c>
      <c r="D21" s="198">
        <v>1620</v>
      </c>
      <c r="E21" s="198">
        <v>1612</v>
      </c>
      <c r="F21" s="198">
        <v>1628</v>
      </c>
      <c r="G21" s="175">
        <v>1618</v>
      </c>
      <c r="H21" s="175">
        <v>1649</v>
      </c>
      <c r="I21" s="175">
        <v>1657</v>
      </c>
      <c r="J21" s="175">
        <v>1652</v>
      </c>
    </row>
    <row r="22" spans="1:10" ht="14.25" customHeight="1">
      <c r="A22" s="95" t="s">
        <v>27</v>
      </c>
      <c r="B22" s="108" t="s">
        <v>52</v>
      </c>
      <c r="C22" s="108">
        <v>1581</v>
      </c>
      <c r="D22" s="197"/>
      <c r="E22" s="197">
        <v>1631</v>
      </c>
      <c r="F22" s="197"/>
      <c r="G22" s="197"/>
      <c r="H22" s="176" t="s">
        <v>16</v>
      </c>
      <c r="I22" s="176" t="s">
        <v>16</v>
      </c>
      <c r="J22" s="176" t="s">
        <v>16</v>
      </c>
    </row>
    <row r="23" spans="1:10" ht="14.25" customHeight="1">
      <c r="A23" s="95" t="s">
        <v>28</v>
      </c>
      <c r="B23" s="165" t="s">
        <v>138</v>
      </c>
      <c r="C23" s="165">
        <v>1560</v>
      </c>
      <c r="D23" s="196"/>
      <c r="E23" s="196"/>
      <c r="F23" s="196">
        <v>1555</v>
      </c>
      <c r="G23" s="95">
        <v>1554</v>
      </c>
      <c r="H23" s="174"/>
      <c r="I23" s="174"/>
      <c r="J23" s="174"/>
    </row>
    <row r="24" spans="1:10" ht="14.25" customHeight="1">
      <c r="A24" s="95" t="s">
        <v>29</v>
      </c>
      <c r="B24" s="108" t="s">
        <v>175</v>
      </c>
      <c r="C24" s="108">
        <v>1525</v>
      </c>
      <c r="D24" s="176">
        <v>1334</v>
      </c>
      <c r="E24" s="175"/>
      <c r="F24" s="175"/>
      <c r="G24" s="175"/>
      <c r="H24" s="175"/>
      <c r="I24" s="175"/>
      <c r="J24" s="175"/>
    </row>
    <row r="25" spans="1:10" ht="14.25" customHeight="1">
      <c r="A25" s="95" t="s">
        <v>30</v>
      </c>
      <c r="B25" s="165" t="s">
        <v>200</v>
      </c>
      <c r="C25" s="165">
        <v>1519</v>
      </c>
      <c r="D25" s="196"/>
      <c r="E25" s="196"/>
      <c r="F25" s="196"/>
      <c r="G25" s="95"/>
      <c r="H25" s="174"/>
      <c r="I25" s="174"/>
      <c r="J25" s="174"/>
    </row>
    <row r="26" spans="1:10" ht="14.25" customHeight="1">
      <c r="A26" s="95" t="s">
        <v>31</v>
      </c>
      <c r="B26" s="99" t="s">
        <v>65</v>
      </c>
      <c r="C26" s="99">
        <v>1447</v>
      </c>
      <c r="D26" s="175">
        <v>1423</v>
      </c>
      <c r="E26" s="175">
        <v>1422</v>
      </c>
      <c r="F26" s="175">
        <v>1434</v>
      </c>
      <c r="G26" s="175">
        <v>1438</v>
      </c>
      <c r="H26" s="175">
        <v>1442</v>
      </c>
      <c r="I26" s="175">
        <v>1450</v>
      </c>
      <c r="J26" s="175" t="s">
        <v>16</v>
      </c>
    </row>
    <row r="27" spans="1:10" ht="14.25" customHeight="1">
      <c r="A27" s="95" t="s">
        <v>32</v>
      </c>
      <c r="B27" s="165" t="s">
        <v>139</v>
      </c>
      <c r="C27" s="165">
        <v>1435</v>
      </c>
      <c r="D27" s="196">
        <v>1424</v>
      </c>
      <c r="E27" s="174">
        <v>1367</v>
      </c>
      <c r="F27" s="174">
        <v>1352</v>
      </c>
      <c r="G27" s="96" t="s">
        <v>16</v>
      </c>
      <c r="H27" s="198"/>
      <c r="I27" s="198"/>
      <c r="J27" s="198"/>
    </row>
    <row r="28" spans="1:10" ht="14.25" customHeight="1">
      <c r="A28" s="95" t="s">
        <v>33</v>
      </c>
      <c r="B28" s="99" t="s">
        <v>56</v>
      </c>
      <c r="C28" s="99">
        <v>1421</v>
      </c>
      <c r="D28" s="198">
        <v>1375</v>
      </c>
      <c r="E28" s="198">
        <v>1415</v>
      </c>
      <c r="F28" s="198">
        <v>1394</v>
      </c>
      <c r="G28" s="198">
        <v>1401</v>
      </c>
      <c r="H28" s="175">
        <v>1400</v>
      </c>
      <c r="I28" s="175">
        <v>1401</v>
      </c>
      <c r="J28" s="175">
        <v>1415</v>
      </c>
    </row>
    <row r="29" spans="1:10" ht="14.25" customHeight="1">
      <c r="A29" s="95" t="s">
        <v>34</v>
      </c>
      <c r="B29" s="94" t="s">
        <v>220</v>
      </c>
      <c r="C29" s="176">
        <v>1388</v>
      </c>
      <c r="D29" s="198"/>
      <c r="E29" s="198"/>
      <c r="F29" s="198"/>
      <c r="G29" s="198"/>
      <c r="H29" s="175"/>
      <c r="I29" s="175"/>
      <c r="J29" s="175"/>
    </row>
    <row r="30" spans="1:10" ht="14.25" customHeight="1">
      <c r="A30" s="95" t="s">
        <v>35</v>
      </c>
      <c r="B30" s="94" t="s">
        <v>212</v>
      </c>
      <c r="C30" s="174" t="s">
        <v>16</v>
      </c>
      <c r="D30" s="94"/>
      <c r="E30" s="94"/>
      <c r="F30" s="94"/>
      <c r="G30" s="94"/>
      <c r="H30" s="94"/>
      <c r="I30" s="94"/>
      <c r="J30" s="94"/>
    </row>
    <row r="31" spans="1:10" ht="14.25" customHeight="1">
      <c r="A31" s="95" t="s">
        <v>36</v>
      </c>
      <c r="B31" s="165" t="s">
        <v>221</v>
      </c>
      <c r="C31" s="174" t="s">
        <v>16</v>
      </c>
      <c r="D31" s="94"/>
      <c r="E31" s="94"/>
      <c r="F31" s="94"/>
      <c r="G31" s="94"/>
      <c r="H31" s="94"/>
      <c r="I31" s="94"/>
      <c r="J31" s="94"/>
    </row>
    <row r="32" ht="14.25" customHeight="1"/>
    <row r="33" spans="1:10" ht="14.25" customHeight="1">
      <c r="A33" s="95" t="s">
        <v>37</v>
      </c>
      <c r="B33" s="94" t="s">
        <v>40</v>
      </c>
      <c r="C33" s="94"/>
      <c r="D33" s="95"/>
      <c r="E33" s="95"/>
      <c r="F33" s="174"/>
      <c r="G33" s="95"/>
      <c r="H33" s="174"/>
      <c r="I33" s="174">
        <v>2164</v>
      </c>
      <c r="J33" s="174"/>
    </row>
    <row r="34" spans="1:10" ht="14.25" customHeight="1">
      <c r="A34" s="95" t="s">
        <v>38</v>
      </c>
      <c r="B34" s="165" t="s">
        <v>134</v>
      </c>
      <c r="C34" s="165"/>
      <c r="D34" s="196"/>
      <c r="E34" s="196"/>
      <c r="F34" s="196"/>
      <c r="G34" s="95">
        <v>2158</v>
      </c>
      <c r="H34" s="174"/>
      <c r="I34" s="174"/>
      <c r="J34" s="174"/>
    </row>
    <row r="35" spans="1:10" ht="14.25" customHeight="1">
      <c r="A35" s="95" t="s">
        <v>62</v>
      </c>
      <c r="B35" s="94" t="s">
        <v>92</v>
      </c>
      <c r="C35" s="94"/>
      <c r="D35" s="95"/>
      <c r="E35" s="95"/>
      <c r="F35" s="95"/>
      <c r="G35" s="95"/>
      <c r="H35" s="174">
        <v>2154</v>
      </c>
      <c r="I35" s="174"/>
      <c r="J35" s="174"/>
    </row>
    <row r="36" spans="1:10" ht="14.25" customHeight="1">
      <c r="A36" s="95" t="s">
        <v>63</v>
      </c>
      <c r="B36" s="94" t="s">
        <v>79</v>
      </c>
      <c r="C36" s="94"/>
      <c r="D36" s="95"/>
      <c r="E36" s="95"/>
      <c r="F36" s="95"/>
      <c r="G36" s="95"/>
      <c r="H36" s="174"/>
      <c r="I36" s="174"/>
      <c r="J36" s="174">
        <v>2125</v>
      </c>
    </row>
    <row r="37" spans="1:10" ht="14.25" customHeight="1">
      <c r="A37" s="95" t="s">
        <v>67</v>
      </c>
      <c r="B37" s="94" t="s">
        <v>39</v>
      </c>
      <c r="C37" s="94"/>
      <c r="D37" s="95"/>
      <c r="E37" s="95">
        <v>2124</v>
      </c>
      <c r="F37" s="95"/>
      <c r="G37" s="95"/>
      <c r="H37" s="174"/>
      <c r="I37" s="174"/>
      <c r="J37" s="174">
        <v>2111</v>
      </c>
    </row>
    <row r="38" spans="1:10" ht="14.25" customHeight="1">
      <c r="A38" s="95" t="s">
        <v>81</v>
      </c>
      <c r="B38" s="108" t="s">
        <v>41</v>
      </c>
      <c r="C38" s="108"/>
      <c r="D38" s="197"/>
      <c r="E38" s="197">
        <v>2066</v>
      </c>
      <c r="F38" s="197">
        <v>2067</v>
      </c>
      <c r="G38" s="197"/>
      <c r="H38" s="176"/>
      <c r="I38" s="176">
        <v>2079</v>
      </c>
      <c r="J38" s="176">
        <v>2046</v>
      </c>
    </row>
    <row r="39" spans="1:10" ht="14.25" customHeight="1">
      <c r="A39" s="95" t="s">
        <v>82</v>
      </c>
      <c r="B39" s="108" t="s">
        <v>103</v>
      </c>
      <c r="C39" s="108"/>
      <c r="D39" s="197"/>
      <c r="E39" s="197"/>
      <c r="F39" s="197"/>
      <c r="G39" s="197"/>
      <c r="H39" s="176">
        <v>2065</v>
      </c>
      <c r="I39" s="176"/>
      <c r="J39" s="176"/>
    </row>
    <row r="40" spans="1:10" ht="14.25" customHeight="1">
      <c r="A40" s="95" t="s">
        <v>83</v>
      </c>
      <c r="B40" s="94" t="s">
        <v>42</v>
      </c>
      <c r="C40" s="94"/>
      <c r="D40" s="95"/>
      <c r="E40" s="95"/>
      <c r="F40" s="95"/>
      <c r="G40" s="95"/>
      <c r="H40" s="174"/>
      <c r="I40" s="174">
        <v>2040</v>
      </c>
      <c r="J40" s="174"/>
    </row>
    <row r="41" spans="1:10" ht="14.25" customHeight="1">
      <c r="A41" s="95" t="s">
        <v>95</v>
      </c>
      <c r="B41" s="94" t="s">
        <v>43</v>
      </c>
      <c r="C41" s="94"/>
      <c r="D41" s="95"/>
      <c r="E41" s="95"/>
      <c r="F41" s="95"/>
      <c r="G41" s="95"/>
      <c r="H41" s="174"/>
      <c r="I41" s="174">
        <v>2009</v>
      </c>
      <c r="J41" s="174"/>
    </row>
    <row r="42" spans="1:10" ht="14.25" customHeight="1">
      <c r="A42" s="95" t="s">
        <v>96</v>
      </c>
      <c r="B42" s="108" t="s">
        <v>106</v>
      </c>
      <c r="C42" s="108"/>
      <c r="D42" s="197"/>
      <c r="E42" s="197"/>
      <c r="F42" s="197"/>
      <c r="G42" s="197">
        <v>1991</v>
      </c>
      <c r="H42" s="176">
        <v>2072</v>
      </c>
      <c r="I42" s="174"/>
      <c r="J42" s="174"/>
    </row>
    <row r="43" spans="1:10" ht="14.25" customHeight="1">
      <c r="A43" s="95" t="s">
        <v>97</v>
      </c>
      <c r="B43" s="165" t="s">
        <v>135</v>
      </c>
      <c r="C43" s="165"/>
      <c r="D43" s="196"/>
      <c r="E43" s="196"/>
      <c r="F43" s="196"/>
      <c r="G43" s="95">
        <v>1968</v>
      </c>
      <c r="H43" s="174"/>
      <c r="I43" s="176"/>
      <c r="J43" s="176"/>
    </row>
    <row r="44" spans="1:10" ht="14.25" customHeight="1">
      <c r="A44" s="95" t="s">
        <v>102</v>
      </c>
      <c r="B44" s="108" t="s">
        <v>93</v>
      </c>
      <c r="C44" s="108"/>
      <c r="D44" s="197"/>
      <c r="E44" s="197"/>
      <c r="F44" s="197"/>
      <c r="G44" s="197"/>
      <c r="H44" s="176">
        <v>1962</v>
      </c>
      <c r="I44" s="175"/>
      <c r="J44" s="175"/>
    </row>
    <row r="45" spans="1:10" ht="14.25" customHeight="1">
      <c r="A45" s="95" t="s">
        <v>104</v>
      </c>
      <c r="B45" s="108" t="s">
        <v>47</v>
      </c>
      <c r="C45" s="108"/>
      <c r="D45" s="197"/>
      <c r="E45" s="197"/>
      <c r="F45" s="197"/>
      <c r="G45" s="197"/>
      <c r="H45" s="176">
        <v>1940</v>
      </c>
      <c r="I45" s="176">
        <v>1918</v>
      </c>
      <c r="J45" s="176">
        <v>1899</v>
      </c>
    </row>
    <row r="46" spans="1:10" ht="14.25" customHeight="1">
      <c r="A46" s="95" t="s">
        <v>107</v>
      </c>
      <c r="B46" s="94" t="s">
        <v>66</v>
      </c>
      <c r="C46" s="94"/>
      <c r="D46" s="95"/>
      <c r="E46" s="95"/>
      <c r="F46" s="95"/>
      <c r="G46" s="95"/>
      <c r="H46" s="174">
        <v>1832</v>
      </c>
      <c r="I46" s="174">
        <v>1648</v>
      </c>
      <c r="J46" s="175"/>
    </row>
    <row r="47" spans="1:10" ht="14.25" customHeight="1">
      <c r="A47" s="95" t="s">
        <v>109</v>
      </c>
      <c r="B47" s="94" t="s">
        <v>163</v>
      </c>
      <c r="C47" s="94"/>
      <c r="D47" s="95">
        <v>1769</v>
      </c>
      <c r="E47" s="95">
        <v>1768</v>
      </c>
      <c r="F47" s="95">
        <v>1785</v>
      </c>
      <c r="G47" s="95">
        <v>1795</v>
      </c>
      <c r="H47" s="95"/>
      <c r="I47" s="95"/>
      <c r="J47" s="95"/>
    </row>
    <row r="48" spans="1:10" ht="14.25" customHeight="1">
      <c r="A48" s="95" t="s">
        <v>116</v>
      </c>
      <c r="B48" s="108" t="s">
        <v>48</v>
      </c>
      <c r="C48" s="108"/>
      <c r="D48" s="197"/>
      <c r="E48" s="197"/>
      <c r="F48" s="197"/>
      <c r="G48" s="197"/>
      <c r="H48" s="176"/>
      <c r="I48" s="176">
        <v>1754</v>
      </c>
      <c r="J48" s="176">
        <v>1835</v>
      </c>
    </row>
    <row r="49" spans="1:10" ht="14.25" customHeight="1">
      <c r="A49" s="95" t="s">
        <v>140</v>
      </c>
      <c r="B49" s="108" t="s">
        <v>49</v>
      </c>
      <c r="C49" s="108"/>
      <c r="D49" s="197"/>
      <c r="E49" s="197"/>
      <c r="F49" s="197"/>
      <c r="G49" s="197"/>
      <c r="H49" s="176">
        <v>1724</v>
      </c>
      <c r="I49" s="176">
        <v>1721</v>
      </c>
      <c r="J49" s="176">
        <v>1635</v>
      </c>
    </row>
    <row r="50" spans="1:10" ht="14.25" customHeight="1">
      <c r="A50" s="95" t="s">
        <v>141</v>
      </c>
      <c r="B50" s="165" t="s">
        <v>137</v>
      </c>
      <c r="C50" s="165"/>
      <c r="D50" s="196"/>
      <c r="E50" s="196"/>
      <c r="F50" s="196"/>
      <c r="G50" s="95">
        <v>1714</v>
      </c>
      <c r="H50" s="174"/>
      <c r="I50" s="174"/>
      <c r="J50" s="174"/>
    </row>
    <row r="51" spans="1:10" ht="15">
      <c r="A51" s="95" t="s">
        <v>142</v>
      </c>
      <c r="B51" s="94" t="s">
        <v>53</v>
      </c>
      <c r="C51" s="94"/>
      <c r="D51" s="95"/>
      <c r="E51" s="95"/>
      <c r="F51" s="95"/>
      <c r="G51" s="95"/>
      <c r="H51" s="174">
        <v>1699</v>
      </c>
      <c r="I51" s="174">
        <v>1653</v>
      </c>
      <c r="J51" s="174"/>
    </row>
    <row r="52" spans="1:10" ht="15">
      <c r="A52" s="95" t="s">
        <v>143</v>
      </c>
      <c r="B52" s="94" t="s">
        <v>78</v>
      </c>
      <c r="C52" s="94"/>
      <c r="D52" s="95"/>
      <c r="E52" s="95"/>
      <c r="F52" s="95"/>
      <c r="G52" s="95"/>
      <c r="H52" s="174"/>
      <c r="I52" s="174"/>
      <c r="J52" s="174">
        <v>1672</v>
      </c>
    </row>
    <row r="53" spans="1:10" ht="15">
      <c r="A53" s="95" t="s">
        <v>144</v>
      </c>
      <c r="B53" s="108" t="s">
        <v>54</v>
      </c>
      <c r="C53" s="108"/>
      <c r="D53" s="197"/>
      <c r="E53" s="197"/>
      <c r="F53" s="197">
        <v>1627</v>
      </c>
      <c r="G53" s="197">
        <v>1624</v>
      </c>
      <c r="H53" s="176">
        <v>1582</v>
      </c>
      <c r="I53" s="176">
        <v>1572</v>
      </c>
      <c r="J53" s="176" t="s">
        <v>16</v>
      </c>
    </row>
    <row r="54" spans="1:10" ht="15">
      <c r="A54" s="95" t="s">
        <v>145</v>
      </c>
      <c r="B54" s="108" t="s">
        <v>94</v>
      </c>
      <c r="C54" s="108"/>
      <c r="D54" s="197"/>
      <c r="E54" s="197"/>
      <c r="F54" s="197"/>
      <c r="G54" s="197"/>
      <c r="H54" s="176">
        <v>1557</v>
      </c>
      <c r="I54" s="175"/>
      <c r="J54" s="175"/>
    </row>
    <row r="55" spans="1:10" ht="15">
      <c r="A55" s="95" t="s">
        <v>151</v>
      </c>
      <c r="B55" s="94" t="s">
        <v>64</v>
      </c>
      <c r="C55" s="94"/>
      <c r="D55" s="95"/>
      <c r="E55" s="95"/>
      <c r="F55" s="95"/>
      <c r="G55" s="95"/>
      <c r="H55" s="174">
        <v>1531</v>
      </c>
      <c r="I55" s="174">
        <v>1707</v>
      </c>
      <c r="J55" s="175"/>
    </row>
    <row r="56" spans="1:10" ht="15">
      <c r="A56" s="95" t="s">
        <v>164</v>
      </c>
      <c r="B56" s="165" t="s">
        <v>150</v>
      </c>
      <c r="C56" s="165"/>
      <c r="D56" s="196">
        <v>1453</v>
      </c>
      <c r="E56" s="196">
        <v>1453</v>
      </c>
      <c r="F56" s="174">
        <v>1684</v>
      </c>
      <c r="G56" s="96" t="s">
        <v>16</v>
      </c>
      <c r="H56" s="175"/>
      <c r="I56" s="175"/>
      <c r="J56" s="175"/>
    </row>
    <row r="57" spans="1:10" ht="15">
      <c r="A57" s="95" t="s">
        <v>171</v>
      </c>
      <c r="B57" s="94" t="s">
        <v>57</v>
      </c>
      <c r="C57" s="94"/>
      <c r="D57" s="95"/>
      <c r="E57" s="95"/>
      <c r="F57" s="95"/>
      <c r="G57" s="95"/>
      <c r="H57" s="174" t="s">
        <v>16</v>
      </c>
      <c r="I57" s="174" t="s">
        <v>16</v>
      </c>
      <c r="J57" s="174"/>
    </row>
    <row r="58" spans="1:10" ht="15">
      <c r="A58" s="95" t="s">
        <v>176</v>
      </c>
      <c r="B58" s="94" t="s">
        <v>50</v>
      </c>
      <c r="C58" s="94"/>
      <c r="D58" s="95"/>
      <c r="E58" s="95"/>
      <c r="F58" s="95"/>
      <c r="G58" s="95"/>
      <c r="H58" s="174"/>
      <c r="I58" s="174"/>
      <c r="J58" s="174" t="s">
        <v>16</v>
      </c>
    </row>
    <row r="59" spans="1:10" ht="15">
      <c r="A59" s="95" t="s">
        <v>201</v>
      </c>
      <c r="B59" s="94" t="s">
        <v>108</v>
      </c>
      <c r="C59" s="94"/>
      <c r="D59" s="95"/>
      <c r="E59" s="95"/>
      <c r="F59" s="95"/>
      <c r="G59" s="95"/>
      <c r="H59" s="174" t="s">
        <v>16</v>
      </c>
      <c r="I59" s="174"/>
      <c r="J59" s="174"/>
    </row>
    <row r="60" spans="1:10" ht="15">
      <c r="A60" s="95" t="s">
        <v>213</v>
      </c>
      <c r="B60" s="94" t="s">
        <v>115</v>
      </c>
      <c r="C60" s="94"/>
      <c r="D60" s="95"/>
      <c r="E60" s="95"/>
      <c r="F60" s="95"/>
      <c r="G60" s="95"/>
      <c r="H60" s="174" t="s">
        <v>16</v>
      </c>
      <c r="I60" s="174"/>
      <c r="J60" s="174"/>
    </row>
    <row r="61" spans="1:10" ht="15">
      <c r="A61" s="95" t="s">
        <v>222</v>
      </c>
      <c r="B61" s="94" t="s">
        <v>170</v>
      </c>
      <c r="C61" s="94"/>
      <c r="D61" s="174" t="s">
        <v>16</v>
      </c>
      <c r="E61" s="95"/>
      <c r="F61" s="95"/>
      <c r="G61" s="95"/>
      <c r="H61" s="174"/>
      <c r="I61" s="174"/>
      <c r="J61" s="174" t="s">
        <v>16</v>
      </c>
    </row>
    <row r="62" spans="1:10" ht="15">
      <c r="A62" s="95" t="s">
        <v>223</v>
      </c>
      <c r="B62" s="94" t="s">
        <v>169</v>
      </c>
      <c r="C62" s="94"/>
      <c r="D62" s="174" t="s">
        <v>172</v>
      </c>
      <c r="E62" s="95"/>
      <c r="F62" s="95"/>
      <c r="G62" s="95"/>
      <c r="H62" s="95"/>
      <c r="I62" s="95"/>
      <c r="J62" s="95"/>
    </row>
  </sheetData>
  <sheetProtection/>
  <mergeCells count="2">
    <mergeCell ref="J4:J5"/>
    <mergeCell ref="T4:T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Senior II</dc:creator>
  <cp:keywords/>
  <dc:description/>
  <cp:lastModifiedBy>Antonín Surma</cp:lastModifiedBy>
  <cp:lastPrinted>2014-12-03T14:18:31Z</cp:lastPrinted>
  <dcterms:created xsi:type="dcterms:W3CDTF">2010-12-08T20:18:01Z</dcterms:created>
  <dcterms:modified xsi:type="dcterms:W3CDTF">2014-12-10T08:50:34Z</dcterms:modified>
  <cp:category/>
  <cp:version/>
  <cp:contentType/>
  <cp:contentStatus/>
</cp:coreProperties>
</file>