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135" windowWidth="16260" windowHeight="6765"/>
  </bookViews>
  <sheets>
    <sheet name="Podle pořadí" sheetId="1" r:id="rId1"/>
    <sheet name="Podle ELO" sheetId="2" r:id="rId2"/>
    <sheet name="Losování" sheetId="4" r:id="rId3"/>
    <sheet name="Tabulka" sheetId="3" r:id="rId4"/>
    <sheet name="ELO" sheetId="8" r:id="rId5"/>
    <sheet name="Ceny" sheetId="5" r:id="rId6"/>
    <sheet name="History" sheetId="7" r:id="rId7"/>
    <sheet name="Medailisté" sheetId="10" r:id="rId8"/>
  </sheets>
  <calcPr calcId="125725"/>
</workbook>
</file>

<file path=xl/calcChain.xml><?xml version="1.0" encoding="utf-8"?>
<calcChain xmlns="http://schemas.openxmlformats.org/spreadsheetml/2006/main">
  <c r="AB49" i="3"/>
  <c r="AB47"/>
  <c r="AB45"/>
  <c r="AB43"/>
  <c r="AB41"/>
  <c r="AB39"/>
  <c r="AB37"/>
  <c r="AB35"/>
  <c r="AB33"/>
  <c r="AB31"/>
  <c r="AB29"/>
  <c r="AB27"/>
  <c r="AB25"/>
  <c r="AB23"/>
  <c r="AB21"/>
  <c r="AB19"/>
  <c r="AB17"/>
  <c r="AB15"/>
  <c r="AB13"/>
  <c r="AB11"/>
  <c r="AB9"/>
  <c r="M54" i="1"/>
  <c r="Q20" i="7"/>
  <c r="Z52" i="3"/>
  <c r="AB51"/>
  <c r="Z51"/>
  <c r="AA51" s="1"/>
  <c r="Z50"/>
  <c r="Z49"/>
  <c r="Z48"/>
  <c r="Z47"/>
  <c r="Z46"/>
  <c r="Z45"/>
  <c r="Z44"/>
  <c r="Z43"/>
  <c r="Z42"/>
  <c r="Z41"/>
  <c r="Z40"/>
  <c r="Z39"/>
  <c r="AA39" s="1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C21" i="5"/>
  <c r="P22" i="8"/>
  <c r="P23"/>
  <c r="P24"/>
  <c r="B51" i="1"/>
  <c r="R1"/>
  <c r="AA55"/>
  <c r="AA54"/>
  <c r="Y55"/>
  <c r="Y54"/>
  <c r="W55"/>
  <c r="W54"/>
  <c r="U55"/>
  <c r="U54"/>
  <c r="S55"/>
  <c r="S54"/>
  <c r="Q55"/>
  <c r="Q54"/>
  <c r="O55"/>
  <c r="O54"/>
  <c r="M55"/>
  <c r="K55"/>
  <c r="K54"/>
  <c r="F56" i="2"/>
  <c r="H56" s="1"/>
  <c r="P6" i="8"/>
  <c r="AE7" i="2" s="1"/>
  <c r="P7" i="8"/>
  <c r="AE9" i="2" s="1"/>
  <c r="P8" i="8"/>
  <c r="AE11" i="2" s="1"/>
  <c r="AE13"/>
  <c r="P10" i="8"/>
  <c r="AE15" i="2" s="1"/>
  <c r="P11" i="8"/>
  <c r="AE17" i="2" s="1"/>
  <c r="P12" i="8"/>
  <c r="AE19" i="2" s="1"/>
  <c r="P13" i="8"/>
  <c r="R13" s="1"/>
  <c r="P14"/>
  <c r="AE23" i="2" s="1"/>
  <c r="P15" i="8"/>
  <c r="R15" s="1"/>
  <c r="P16"/>
  <c r="AE27" i="2" s="1"/>
  <c r="P17" i="8"/>
  <c r="AE29" i="2" s="1"/>
  <c r="P18" i="8"/>
  <c r="AE31" i="2" s="1"/>
  <c r="AE33"/>
  <c r="P20" i="8"/>
  <c r="AE35" i="2" s="1"/>
  <c r="P21" i="8"/>
  <c r="AE37" i="2" s="1"/>
  <c r="AE45"/>
  <c r="P5" i="8"/>
  <c r="AE5" i="2" s="1"/>
  <c r="I55" i="1"/>
  <c r="B52"/>
  <c r="G6" i="5"/>
  <c r="G7" s="1"/>
  <c r="K21"/>
  <c r="G21"/>
  <c r="I54" i="1"/>
  <c r="G55"/>
  <c r="G54"/>
  <c r="AA43" i="3" l="1"/>
  <c r="AE41" i="2"/>
  <c r="R5" i="8"/>
  <c r="AE21" i="2"/>
  <c r="R8" i="8"/>
  <c r="AE47" i="2"/>
  <c r="AE43"/>
  <c r="R16" i="8"/>
  <c r="AA49" i="3"/>
  <c r="AA41"/>
  <c r="AE39" i="2"/>
  <c r="AE25"/>
  <c r="G56" i="1"/>
  <c r="R18" i="8"/>
  <c r="R10"/>
  <c r="AA25" i="3"/>
  <c r="R20" i="8"/>
  <c r="R12"/>
  <c r="R17"/>
  <c r="R11"/>
  <c r="R7"/>
  <c r="R6"/>
  <c r="R21"/>
  <c r="R14"/>
  <c r="AA45" i="3"/>
  <c r="AA47"/>
  <c r="AA35"/>
  <c r="AA37"/>
  <c r="AA31"/>
  <c r="AA29"/>
  <c r="AA23"/>
  <c r="AA13"/>
  <c r="N21" i="5"/>
  <c r="J56" i="2"/>
  <c r="K56" i="1" s="1"/>
  <c r="I56"/>
  <c r="AA9" i="3"/>
  <c r="AA15"/>
  <c r="AA27"/>
  <c r="AA21"/>
  <c r="AA17"/>
  <c r="AA11"/>
  <c r="AA33"/>
  <c r="AA19"/>
  <c r="AA54" l="1"/>
  <c r="L56" i="2"/>
  <c r="M56" i="1" s="1"/>
  <c r="N56" i="2" l="1"/>
  <c r="O56" i="1" s="1"/>
  <c r="P56" i="2" l="1"/>
  <c r="Q56" i="1" s="1"/>
  <c r="R56" i="2" l="1"/>
  <c r="T56" s="1"/>
  <c r="S56" i="1" l="1"/>
  <c r="V56" i="2"/>
  <c r="U56" i="1"/>
  <c r="X56" i="2" l="1"/>
  <c r="W56" i="1"/>
  <c r="Y56" l="1"/>
  <c r="Z56" i="2"/>
  <c r="AA56" i="1" l="1"/>
</calcChain>
</file>

<file path=xl/sharedStrings.xml><?xml version="1.0" encoding="utf-8"?>
<sst xmlns="http://schemas.openxmlformats.org/spreadsheetml/2006/main" count="809" uniqueCount="299">
  <si>
    <t>Otevřený klubový přebor "Klubu přátel šachu ve Frýdku-Místku"</t>
  </si>
  <si>
    <t>Jméno</t>
  </si>
  <si>
    <t>Los</t>
  </si>
  <si>
    <t>Příjmení</t>
  </si>
  <si>
    <t>1.kolo</t>
  </si>
  <si>
    <t>2.kolo</t>
  </si>
  <si>
    <t>3.kolo</t>
  </si>
  <si>
    <t>4.kolo</t>
  </si>
  <si>
    <t>5.kolo</t>
  </si>
  <si>
    <t>6.kolo</t>
  </si>
  <si>
    <t>7.kolo</t>
  </si>
  <si>
    <t>8.kolo</t>
  </si>
  <si>
    <t>9.kolo</t>
  </si>
  <si>
    <t>10.kolo</t>
  </si>
  <si>
    <t>11.kolo</t>
  </si>
  <si>
    <t>Nas.</t>
  </si>
  <si>
    <t>3.VT</t>
  </si>
  <si>
    <t>Počet odehraných partií</t>
  </si>
  <si>
    <t>Partií v turnaji 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</si>
  <si>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</si>
  <si>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</si>
  <si>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</si>
  <si>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</si>
  <si>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</si>
  <si>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</si>
  <si>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</si>
  <si>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</si>
  <si>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</si>
  <si>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</si>
  <si>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</si>
  <si>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</si>
  <si>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</si>
  <si>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</si>
  <si>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</si>
  <si>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</si>
  <si>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</si>
  <si>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</si>
  <si>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</si>
  <si>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</si>
  <si>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</si>
  <si>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Macíček Jakub</t>
  </si>
  <si>
    <t>Vysoglad Petr</t>
  </si>
  <si>
    <t>Holeček Vladimír</t>
  </si>
  <si>
    <t>Rechtenberg Karel</t>
  </si>
  <si>
    <t>Remeš Radek</t>
  </si>
  <si>
    <t>Kubala Karel</t>
  </si>
  <si>
    <t>Lepík Jaroslav</t>
  </si>
  <si>
    <t>Milat Patrik</t>
  </si>
  <si>
    <t>Pecha Vladan</t>
  </si>
  <si>
    <t>Klus Milan</t>
  </si>
  <si>
    <t>Zápalka Zdeněk</t>
  </si>
  <si>
    <t>Lavrišin Jan</t>
  </si>
  <si>
    <t>Křenek Michal</t>
  </si>
  <si>
    <t>Zemková Klára</t>
  </si>
  <si>
    <t>Čech Jan</t>
  </si>
  <si>
    <t>Koval Karel</t>
  </si>
  <si>
    <t>Bebek Ivan</t>
  </si>
  <si>
    <t>Klim Jan</t>
  </si>
  <si>
    <t>Body</t>
  </si>
  <si>
    <t>Celkem</t>
  </si>
  <si>
    <t>1. kolo</t>
  </si>
  <si>
    <t>2. kolo</t>
  </si>
  <si>
    <t>21.</t>
  </si>
  <si>
    <t>22.</t>
  </si>
  <si>
    <t>Havelka Ondřej</t>
  </si>
  <si>
    <t>Kaňák Vladimír</t>
  </si>
  <si>
    <t>Kaňáková Natálie</t>
  </si>
  <si>
    <t>23.</t>
  </si>
  <si>
    <t>5. kolo</t>
  </si>
  <si>
    <t>Dohrávky</t>
  </si>
  <si>
    <t>Rozdělení cenového fondu</t>
  </si>
  <si>
    <t>Ceny za absolutní pořadí</t>
  </si>
  <si>
    <t>Cenový fond</t>
  </si>
  <si>
    <t>Ceny celkem</t>
  </si>
  <si>
    <t>Pro hráče bez bodové bonifikace</t>
  </si>
  <si>
    <t>koe</t>
  </si>
  <si>
    <t>Pořadí</t>
  </si>
  <si>
    <t>Kacíř Tomáš</t>
  </si>
  <si>
    <t>Weissmann Lukáš</t>
  </si>
  <si>
    <t>2010/11</t>
  </si>
  <si>
    <t>24.</t>
  </si>
  <si>
    <t>25.</t>
  </si>
  <si>
    <t>26.</t>
  </si>
  <si>
    <t>jaro</t>
  </si>
  <si>
    <t>Kubala</t>
  </si>
  <si>
    <t>Karel</t>
  </si>
  <si>
    <t>Jan</t>
  </si>
  <si>
    <t>Lavrišin</t>
  </si>
  <si>
    <t>Bebek</t>
  </si>
  <si>
    <t>Ivan</t>
  </si>
  <si>
    <t>Holeksa Zdeněk</t>
  </si>
  <si>
    <t>Macíček Jan jun.</t>
  </si>
  <si>
    <t>Krkoška Jaroslav</t>
  </si>
  <si>
    <t>27.</t>
  </si>
  <si>
    <t>28.</t>
  </si>
  <si>
    <t>29.</t>
  </si>
  <si>
    <t>Hráči</t>
  </si>
  <si>
    <t>Historické údaje otevřených přeborů.</t>
  </si>
  <si>
    <t>Počet zapojených hráčů</t>
  </si>
  <si>
    <t>Saforek Michal</t>
  </si>
  <si>
    <t>Kozel Jiří</t>
  </si>
  <si>
    <t>31.</t>
  </si>
  <si>
    <t>Průměrné ELO prvních 10 hráčů</t>
  </si>
  <si>
    <t>Port Josef</t>
  </si>
  <si>
    <t>32.</t>
  </si>
  <si>
    <t>Gřesová Zuzana</t>
  </si>
  <si>
    <t>33.</t>
  </si>
  <si>
    <t>bez ELO</t>
  </si>
  <si>
    <t>Křížová tabulka odehraných partií</t>
  </si>
  <si>
    <t>Body s ELO</t>
  </si>
  <si>
    <t>hráči</t>
  </si>
  <si>
    <t>Kawulok Aleš</t>
  </si>
  <si>
    <t>34.</t>
  </si>
  <si>
    <t>Z kolika oddílů</t>
  </si>
  <si>
    <t>nad 2100</t>
  </si>
  <si>
    <t>nad 2000</t>
  </si>
  <si>
    <t>nad 1900</t>
  </si>
  <si>
    <t>nad 1800</t>
  </si>
  <si>
    <t>nad 1700</t>
  </si>
  <si>
    <t>nad 1600</t>
  </si>
  <si>
    <t>nad 1500</t>
  </si>
  <si>
    <t>nad 1400</t>
  </si>
  <si>
    <t>Statistika hráčů podle ELO</t>
  </si>
  <si>
    <t>Poplatky na zápočet FRL + ČS LOK</t>
  </si>
  <si>
    <t>FIDE</t>
  </si>
  <si>
    <t>FRL</t>
  </si>
  <si>
    <t>LOK</t>
  </si>
  <si>
    <t>Adamec</t>
  </si>
  <si>
    <t>Tomáš</t>
  </si>
  <si>
    <t>Benčo Pavel</t>
  </si>
  <si>
    <t>Pavelek Tomáš</t>
  </si>
  <si>
    <t>Štěpán Patrik</t>
  </si>
  <si>
    <t>Bilczewski Kacper</t>
  </si>
  <si>
    <t>Chlebek Jan</t>
  </si>
  <si>
    <t>Adamec Tomáš</t>
  </si>
  <si>
    <t>35.</t>
  </si>
  <si>
    <t>36.</t>
  </si>
  <si>
    <t>37.</t>
  </si>
  <si>
    <t>38.</t>
  </si>
  <si>
    <t>39.</t>
  </si>
  <si>
    <t>40.</t>
  </si>
  <si>
    <t>Vybráno startovné od hráčů</t>
  </si>
  <si>
    <t>barevná zóna partií odehraných proti hráčům bez os.koeficientu - výsledky partií nejdou k zápočtu na FRL</t>
  </si>
  <si>
    <t xml:space="preserve"> barevná zóna hráčů s os.koeficientem nižším o více, nežli 400 ELO bodů - hráči se na FRL započítávají výsledky</t>
  </si>
  <si>
    <t xml:space="preserve">    jakoby odehrané proti hráčům s ELO = vlastní os.koef. - 400</t>
  </si>
  <si>
    <t>Ficko Marián</t>
  </si>
  <si>
    <t>41.</t>
  </si>
  <si>
    <t>soupeřů</t>
  </si>
  <si>
    <t>Kuchař Matěj</t>
  </si>
  <si>
    <t>Dotace BŠŠ</t>
  </si>
  <si>
    <t>nad 1300</t>
  </si>
  <si>
    <t>Modře jsou označeny dohrávky a předehrávky partií</t>
  </si>
  <si>
    <t>Koval</t>
  </si>
  <si>
    <t>Kotouček  Jiří</t>
  </si>
  <si>
    <t>42.</t>
  </si>
  <si>
    <t>nejvyšší hodnoty</t>
  </si>
  <si>
    <t>nejnižší hodnoty</t>
  </si>
  <si>
    <t>prům.ELO</t>
  </si>
  <si>
    <t>10/11</t>
  </si>
  <si>
    <t>Boháč Miroslav</t>
  </si>
  <si>
    <t>Chochula Martin</t>
  </si>
  <si>
    <t>43.</t>
  </si>
  <si>
    <t>4.VT</t>
  </si>
  <si>
    <t>Vantuch Lucian</t>
  </si>
  <si>
    <t>44.</t>
  </si>
  <si>
    <t>podz</t>
  </si>
  <si>
    <t>Miča Marek</t>
  </si>
  <si>
    <t>45.</t>
  </si>
  <si>
    <t>Kaňák</t>
  </si>
  <si>
    <t>Vladimír</t>
  </si>
  <si>
    <t>Sysala</t>
  </si>
  <si>
    <t>Sysala Stanislav</t>
  </si>
  <si>
    <t>46.</t>
  </si>
  <si>
    <t>Vyvial</t>
  </si>
  <si>
    <t>Václav</t>
  </si>
  <si>
    <t>Frank Adam</t>
  </si>
  <si>
    <t>Vyvial Václav</t>
  </si>
  <si>
    <t>47.</t>
  </si>
  <si>
    <t>48.</t>
  </si>
  <si>
    <t xml:space="preserve">Nasazovací </t>
  </si>
  <si>
    <t>FIDE ELO</t>
  </si>
  <si>
    <t>FIDE ELO soupeře - partie číslo</t>
  </si>
  <si>
    <t>KUBALA Karel</t>
  </si>
  <si>
    <t>KOVAL Karel</t>
  </si>
  <si>
    <t>LAVRIŠIN Jan</t>
  </si>
  <si>
    <t>KAŇÁK Vladimír</t>
  </si>
  <si>
    <t>ADAMEC Tomáš</t>
  </si>
  <si>
    <t>BEBEK Ivan</t>
  </si>
  <si>
    <t>FRANK Adam</t>
  </si>
  <si>
    <t>SYSALA Stanislav</t>
  </si>
  <si>
    <t>VYVIAL Václav</t>
  </si>
  <si>
    <t>Výpočet průměrného FIDE ELO soupeřů</t>
  </si>
  <si>
    <t>Prům. ELO</t>
  </si>
  <si>
    <t>Saforek</t>
  </si>
  <si>
    <t>Michal</t>
  </si>
  <si>
    <t>SAFOREK Michal</t>
  </si>
  <si>
    <t>49.</t>
  </si>
  <si>
    <t>Ahmed Bassam</t>
  </si>
  <si>
    <t>Medailisté klubového přeboru.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</si>
  <si>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</si>
  <si>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</si>
  <si>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</si>
  <si>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</si>
  <si>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</si>
  <si>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</si>
  <si>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</si>
  <si>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</si>
  <si>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</si>
  <si>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</si>
  <si>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</si>
  <si>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</si>
  <si>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</si>
  <si>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</si>
  <si>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</si>
  <si>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</si>
  <si>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</si>
  <si>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</si>
  <si>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</si>
  <si>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</si>
  <si>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</si>
  <si>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</si>
  <si>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Štěpán</t>
  </si>
  <si>
    <t>Patrik</t>
  </si>
  <si>
    <t>x</t>
  </si>
  <si>
    <t>Stanislav</t>
  </si>
  <si>
    <t>Dotace OŠS</t>
  </si>
  <si>
    <t>Haška Filip</t>
  </si>
  <si>
    <t>Štěpán Michal</t>
  </si>
  <si>
    <t>50.</t>
  </si>
  <si>
    <t>51.</t>
  </si>
  <si>
    <t>ŠTĚPÁN Patrik</t>
  </si>
  <si>
    <t>ŠTĚPÁN Michal</t>
  </si>
  <si>
    <t>KUCHAŘ Matěj</t>
  </si>
  <si>
    <t>nebyly na FIDE</t>
  </si>
  <si>
    <t>Vítěz OP</t>
  </si>
  <si>
    <t>Rozdíl</t>
  </si>
  <si>
    <t>Poznámka: hráč může dostat jen jednu cenu (nevztahuje se na cenu za vítěze OP)</t>
  </si>
  <si>
    <t>Tauš Zdeněk</t>
  </si>
  <si>
    <t>52.</t>
  </si>
  <si>
    <t>Pro zachování svého ELO by měl</t>
  </si>
  <si>
    <t>Ø ELO soupeřů</t>
  </si>
  <si>
    <r>
      <t xml:space="preserve">hráč </t>
    </r>
    <r>
      <rPr>
        <b/>
        <sz val="12"/>
        <color theme="1"/>
        <rFont val="Calibri"/>
        <family val="2"/>
        <charset val="238"/>
        <scheme val="minor"/>
      </rPr>
      <t xml:space="preserve">z 10 partií </t>
    </r>
    <r>
      <rPr>
        <sz val="12"/>
        <color theme="1"/>
        <rFont val="Calibri"/>
        <family val="2"/>
        <charset val="238"/>
        <scheme val="minor"/>
      </rPr>
      <t xml:space="preserve">docílit asi </t>
    </r>
    <r>
      <rPr>
        <b/>
        <sz val="12"/>
        <color theme="1"/>
        <rFont val="Calibri"/>
        <family val="2"/>
        <charset val="238"/>
        <scheme val="minor"/>
      </rPr>
      <t>x bodů</t>
    </r>
    <r>
      <rPr>
        <sz val="12"/>
        <color theme="1"/>
        <rFont val="Calibri"/>
        <family val="2"/>
        <charset val="238"/>
        <scheme val="minor"/>
      </rPr>
      <t>:</t>
    </r>
  </si>
  <si>
    <t>12.1.</t>
  </si>
  <si>
    <t>19.1.</t>
  </si>
  <si>
    <t>26.1.</t>
  </si>
  <si>
    <t>2.2.</t>
  </si>
  <si>
    <t>16.2.</t>
  </si>
  <si>
    <t>23.2.</t>
  </si>
  <si>
    <t>1.3.</t>
  </si>
  <si>
    <t>15.3.</t>
  </si>
  <si>
    <t>22.3.</t>
  </si>
  <si>
    <t>29.3.</t>
  </si>
  <si>
    <t>12.4.</t>
  </si>
  <si>
    <t>19.4.</t>
  </si>
  <si>
    <t>12.kolo</t>
  </si>
  <si>
    <t>2016 jarní část</t>
  </si>
  <si>
    <t>Štěpán P.</t>
  </si>
  <si>
    <t>Port</t>
  </si>
  <si>
    <t>Kluz</t>
  </si>
  <si>
    <t>Pravec</t>
  </si>
  <si>
    <t>0 - 1</t>
  </si>
  <si>
    <t>1 - 0</t>
  </si>
  <si>
    <t>Dohrávky - předehrávky</t>
  </si>
  <si>
    <t>Josef</t>
  </si>
  <si>
    <t>Kluz Miroslav</t>
  </si>
  <si>
    <t xml:space="preserve"> Miroslav</t>
  </si>
  <si>
    <t>Pavel</t>
  </si>
  <si>
    <t>Pravec Pavel</t>
  </si>
  <si>
    <t>Kuchař</t>
  </si>
  <si>
    <t>Kotouček</t>
  </si>
  <si>
    <t>1/2</t>
  </si>
  <si>
    <t>Frank</t>
  </si>
  <si>
    <t>Štěpán M.</t>
  </si>
  <si>
    <t>1K</t>
  </si>
  <si>
    <t>Adam</t>
  </si>
  <si>
    <t>Jiří</t>
  </si>
  <si>
    <t>30.</t>
  </si>
  <si>
    <t>53.</t>
  </si>
  <si>
    <t>54.</t>
  </si>
  <si>
    <t>55.</t>
  </si>
  <si>
    <t>Laurincová Kristýna</t>
  </si>
  <si>
    <t>PORT Josef</t>
  </si>
  <si>
    <t>KOTOUČEK Jiří</t>
  </si>
  <si>
    <t>KLUZ Miroslav</t>
  </si>
  <si>
    <t>PRAVEC Pavel</t>
  </si>
  <si>
    <t>jaro 2016</t>
  </si>
  <si>
    <t>?</t>
  </si>
  <si>
    <t>Mavrev</t>
  </si>
  <si>
    <t>MAVREV David</t>
  </si>
  <si>
    <t>Mavrev David</t>
  </si>
  <si>
    <t>56.</t>
  </si>
  <si>
    <t>David</t>
  </si>
  <si>
    <t>Průměr prvních 10 ratingovaných hráčů (z FRL) - s jednobodovou bonifikací</t>
  </si>
  <si>
    <t>Matěj</t>
  </si>
  <si>
    <t>Kotouček Jiří</t>
  </si>
  <si>
    <r>
      <rPr>
        <i/>
        <sz val="12"/>
        <color rgb="FF0070C0"/>
        <rFont val="Calibri"/>
        <family val="2"/>
        <charset val="238"/>
        <scheme val="minor"/>
      </rPr>
      <t xml:space="preserve">Havířov           </t>
    </r>
    <r>
      <rPr>
        <sz val="12"/>
        <color theme="1"/>
        <rFont val="Calibri"/>
        <family val="2"/>
        <charset val="238"/>
        <scheme val="minor"/>
      </rPr>
      <t>1709</t>
    </r>
  </si>
  <si>
    <r>
      <rPr>
        <i/>
        <sz val="12"/>
        <color rgb="FF0070C0"/>
        <rFont val="Calibri"/>
        <family val="2"/>
        <charset val="238"/>
        <scheme val="minor"/>
      </rPr>
      <t xml:space="preserve">Brušperk          </t>
    </r>
    <r>
      <rPr>
        <sz val="12"/>
        <color theme="1"/>
        <rFont val="Calibri"/>
        <family val="2"/>
        <charset val="238"/>
        <scheme val="minor"/>
      </rPr>
      <t>1560</t>
    </r>
  </si>
  <si>
    <r>
      <rPr>
        <i/>
        <sz val="12"/>
        <color rgb="FF0070C0"/>
        <rFont val="Calibri"/>
        <family val="2"/>
        <charset val="238"/>
        <scheme val="minor"/>
      </rPr>
      <t xml:space="preserve">Třinec 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i/>
        <sz val="12"/>
        <color rgb="FF0070C0"/>
        <rFont val="Calibri"/>
        <family val="2"/>
        <charset val="238"/>
        <scheme val="minor"/>
      </rPr>
      <t xml:space="preserve">              </t>
    </r>
    <r>
      <rPr>
        <sz val="12"/>
        <color rgb="FF0070C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 xml:space="preserve">  0</t>
    </r>
  </si>
  <si>
    <t xml:space="preserve"> Bebek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</si>
</sst>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\ &quot;Kč&quot;"/>
    <numFmt numFmtId="166" formatCode="0_ ;[Red]\-0\ "/>
  </numFmts>
  <fonts count="5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u/>
      <sz val="18"/>
      <color theme="1"/>
      <name val="Calibri"/>
      <family val="2"/>
      <charset val="238"/>
      <scheme val="minor"/>
    </font>
    <font>
      <b/>
      <i/>
      <sz val="14"/>
      <color rgb="FF0070C0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3"/>
      <color rgb="FF0070C0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i/>
      <sz val="13"/>
      <color theme="1"/>
      <name val="Calibri"/>
      <family val="2"/>
      <charset val="238"/>
      <scheme val="minor"/>
    </font>
    <font>
      <sz val="13"/>
      <color rgb="FF0070C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1"/>
      <color theme="6" tint="-0.24997711111789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11"/>
      <color theme="9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1"/>
      <color rgb="FFFF00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3"/>
      <name val="Calibri"/>
      <family val="2"/>
      <charset val="238"/>
      <scheme val="minor"/>
    </font>
    <font>
      <sz val="11"/>
      <color rgb="FF008000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0" xfId="0" applyNumberFormat="1" applyBorder="1"/>
    <xf numFmtId="164" fontId="2" fillId="0" borderId="7" xfId="0" applyNumberFormat="1" applyFont="1" applyBorder="1"/>
    <xf numFmtId="164" fontId="2" fillId="0" borderId="0" xfId="0" applyNumberFormat="1" applyFont="1" applyBorder="1"/>
    <xf numFmtId="164" fontId="2" fillId="2" borderId="8" xfId="0" applyNumberFormat="1" applyFont="1" applyFill="1" applyBorder="1"/>
    <xf numFmtId="164" fontId="2" fillId="0" borderId="8" xfId="0" applyNumberFormat="1" applyFont="1" applyBorder="1"/>
    <xf numFmtId="164" fontId="2" fillId="2" borderId="7" xfId="0" applyNumberFormat="1" applyFont="1" applyFill="1" applyBorder="1"/>
    <xf numFmtId="164" fontId="5" fillId="0" borderId="11" xfId="0" applyNumberFormat="1" applyFont="1" applyBorder="1"/>
    <xf numFmtId="164" fontId="5" fillId="0" borderId="0" xfId="0" applyNumberFormat="1" applyFont="1" applyBorder="1"/>
    <xf numFmtId="164" fontId="5" fillId="2" borderId="11" xfId="0" applyNumberFormat="1" applyFont="1" applyFill="1" applyBorder="1"/>
    <xf numFmtId="164" fontId="5" fillId="0" borderId="12" xfId="0" applyNumberFormat="1" applyFont="1" applyBorder="1"/>
    <xf numFmtId="164" fontId="5" fillId="2" borderId="12" xfId="0" applyNumberFormat="1" applyFont="1" applyFill="1" applyBorder="1"/>
    <xf numFmtId="0" fontId="6" fillId="0" borderId="0" xfId="0" applyFont="1"/>
    <xf numFmtId="49" fontId="0" fillId="0" borderId="0" xfId="0" applyNumberFormat="1" applyAlignment="1">
      <alignment horizontal="center"/>
    </xf>
    <xf numFmtId="0" fontId="0" fillId="0" borderId="0" xfId="0" applyBorder="1"/>
    <xf numFmtId="0" fontId="7" fillId="0" borderId="0" xfId="0" applyFont="1"/>
    <xf numFmtId="0" fontId="3" fillId="0" borderId="13" xfId="0" applyFont="1" applyBorder="1"/>
    <xf numFmtId="0" fontId="8" fillId="0" borderId="0" xfId="0" applyFont="1" applyAlignment="1">
      <alignment horizontal="right"/>
    </xf>
    <xf numFmtId="0" fontId="4" fillId="0" borderId="13" xfId="0" applyFont="1" applyBorder="1"/>
    <xf numFmtId="0" fontId="3" fillId="0" borderId="13" xfId="0" applyFont="1" applyBorder="1" applyAlignment="1">
      <alignment horizontal="center"/>
    </xf>
    <xf numFmtId="0" fontId="9" fillId="0" borderId="0" xfId="0" applyFont="1"/>
    <xf numFmtId="0" fontId="3" fillId="0" borderId="14" xfId="0" applyFont="1" applyBorder="1"/>
    <xf numFmtId="0" fontId="3" fillId="0" borderId="15" xfId="0" applyFont="1" applyBorder="1"/>
    <xf numFmtId="165" fontId="8" fillId="0" borderId="14" xfId="0" applyNumberFormat="1" applyFont="1" applyBorder="1"/>
    <xf numFmtId="0" fontId="8" fillId="0" borderId="15" xfId="0" applyFont="1" applyBorder="1"/>
    <xf numFmtId="0" fontId="8" fillId="0" borderId="0" xfId="0" applyFont="1"/>
    <xf numFmtId="0" fontId="10" fillId="0" borderId="0" xfId="0" applyFont="1"/>
    <xf numFmtId="164" fontId="0" fillId="0" borderId="0" xfId="0" applyNumberFormat="1" applyAlignment="1">
      <alignment horizontal="center"/>
    </xf>
    <xf numFmtId="0" fontId="11" fillId="0" borderId="0" xfId="0" applyFont="1"/>
    <xf numFmtId="0" fontId="12" fillId="0" borderId="0" xfId="0" applyFont="1" applyFill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16" xfId="0" applyFont="1" applyBorder="1"/>
    <xf numFmtId="0" fontId="14" fillId="0" borderId="0" xfId="0" applyFont="1" applyBorder="1"/>
    <xf numFmtId="0" fontId="14" fillId="0" borderId="0" xfId="0" applyFont="1"/>
    <xf numFmtId="0" fontId="14" fillId="0" borderId="0" xfId="0" applyFont="1" applyBorder="1" applyAlignment="1">
      <alignment horizontal="right"/>
    </xf>
    <xf numFmtId="0" fontId="13" fillId="0" borderId="0" xfId="0" applyFont="1" applyBorder="1"/>
    <xf numFmtId="0" fontId="15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right"/>
    </xf>
    <xf numFmtId="164" fontId="12" fillId="3" borderId="10" xfId="0" applyNumberFormat="1" applyFont="1" applyFill="1" applyBorder="1" applyAlignment="1">
      <alignment horizontal="center"/>
    </xf>
    <xf numFmtId="164" fontId="12" fillId="3" borderId="2" xfId="0" applyNumberFormat="1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164" fontId="12" fillId="3" borderId="0" xfId="0" applyNumberFormat="1" applyFont="1" applyFill="1" applyBorder="1" applyAlignment="1">
      <alignment horizontal="center"/>
    </xf>
    <xf numFmtId="164" fontId="13" fillId="3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/>
    <xf numFmtId="0" fontId="13" fillId="3" borderId="0" xfId="0" applyFont="1" applyFill="1" applyBorder="1"/>
    <xf numFmtId="0" fontId="13" fillId="3" borderId="0" xfId="0" applyFont="1" applyFill="1" applyBorder="1" applyAlignment="1">
      <alignment horizontal="right"/>
    </xf>
    <xf numFmtId="0" fontId="17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2" fillId="4" borderId="1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Fill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vertical="center"/>
    </xf>
    <xf numFmtId="0" fontId="18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 applyFill="1"/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14" fillId="0" borderId="17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9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0" fillId="0" borderId="0" xfId="0" applyFont="1"/>
    <xf numFmtId="0" fontId="0" fillId="0" borderId="13" xfId="0" applyBorder="1"/>
    <xf numFmtId="0" fontId="0" fillId="0" borderId="13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13" xfId="0" applyFont="1" applyBorder="1"/>
    <xf numFmtId="0" fontId="13" fillId="3" borderId="16" xfId="0" applyFont="1" applyFill="1" applyBorder="1"/>
    <xf numFmtId="0" fontId="13" fillId="3" borderId="17" xfId="0" applyFont="1" applyFill="1" applyBorder="1" applyAlignment="1">
      <alignment horizontal="right"/>
    </xf>
    <xf numFmtId="0" fontId="14" fillId="3" borderId="0" xfId="0" applyFont="1" applyFill="1" applyAlignment="1">
      <alignment horizontal="left"/>
    </xf>
    <xf numFmtId="0" fontId="12" fillId="3" borderId="0" xfId="0" applyFont="1" applyFill="1"/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0" fontId="22" fillId="0" borderId="13" xfId="0" applyFont="1" applyBorder="1"/>
    <xf numFmtId="0" fontId="23" fillId="0" borderId="0" xfId="0" applyFont="1" applyBorder="1"/>
    <xf numFmtId="0" fontId="23" fillId="0" borderId="0" xfId="0" applyFont="1"/>
    <xf numFmtId="0" fontId="24" fillId="0" borderId="0" xfId="0" applyFont="1"/>
    <xf numFmtId="49" fontId="24" fillId="0" borderId="0" xfId="0" applyNumberFormat="1" applyFont="1" applyAlignment="1">
      <alignment horizontal="center"/>
    </xf>
    <xf numFmtId="0" fontId="25" fillId="0" borderId="15" xfId="0" applyFont="1" applyBorder="1"/>
    <xf numFmtId="0" fontId="5" fillId="0" borderId="14" xfId="0" applyFont="1" applyBorder="1"/>
    <xf numFmtId="0" fontId="25" fillId="0" borderId="0" xfId="0" applyFont="1" applyBorder="1"/>
    <xf numFmtId="0" fontId="5" fillId="0" borderId="0" xfId="0" applyFont="1" applyBorder="1"/>
    <xf numFmtId="0" fontId="26" fillId="3" borderId="16" xfId="0" applyFont="1" applyFill="1" applyBorder="1"/>
    <xf numFmtId="0" fontId="26" fillId="3" borderId="17" xfId="0" applyFont="1" applyFill="1" applyBorder="1" applyAlignment="1">
      <alignment horizontal="right"/>
    </xf>
    <xf numFmtId="0" fontId="0" fillId="5" borderId="0" xfId="0" applyFill="1"/>
    <xf numFmtId="0" fontId="0" fillId="6" borderId="0" xfId="0" applyFill="1"/>
    <xf numFmtId="0" fontId="0" fillId="0" borderId="20" xfId="0" applyFill="1" applyBorder="1"/>
    <xf numFmtId="0" fontId="27" fillId="0" borderId="12" xfId="0" applyFont="1" applyBorder="1" applyAlignment="1">
      <alignment horizontal="center"/>
    </xf>
    <xf numFmtId="0" fontId="27" fillId="0" borderId="8" xfId="0" applyFont="1" applyFill="1" applyBorder="1" applyAlignment="1">
      <alignment horizontal="center"/>
    </xf>
    <xf numFmtId="0" fontId="0" fillId="0" borderId="21" xfId="0" applyFill="1" applyBorder="1"/>
    <xf numFmtId="164" fontId="2" fillId="0" borderId="16" xfId="0" applyNumberFormat="1" applyFont="1" applyBorder="1"/>
    <xf numFmtId="1" fontId="12" fillId="4" borderId="13" xfId="0" applyNumberFormat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30" fillId="0" borderId="0" xfId="0" applyFont="1"/>
    <xf numFmtId="0" fontId="0" fillId="0" borderId="13" xfId="0" applyBorder="1" applyAlignment="1">
      <alignment horizontal="right"/>
    </xf>
    <xf numFmtId="0" fontId="1" fillId="3" borderId="1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1" fillId="0" borderId="0" xfId="0" applyFont="1" applyAlignment="1">
      <alignment horizontal="right"/>
    </xf>
    <xf numFmtId="0" fontId="14" fillId="0" borderId="22" xfId="0" applyFont="1" applyFill="1" applyBorder="1"/>
    <xf numFmtId="0" fontId="14" fillId="0" borderId="23" xfId="0" applyFont="1" applyFill="1" applyBorder="1" applyAlignment="1">
      <alignment horizontal="right"/>
    </xf>
    <xf numFmtId="0" fontId="0" fillId="0" borderId="0" xfId="0" applyFont="1"/>
    <xf numFmtId="0" fontId="14" fillId="0" borderId="6" xfId="0" applyFont="1" applyBorder="1"/>
    <xf numFmtId="0" fontId="23" fillId="0" borderId="24" xfId="0" applyFont="1" applyBorder="1"/>
    <xf numFmtId="0" fontId="32" fillId="3" borderId="2" xfId="0" applyFont="1" applyFill="1" applyBorder="1" applyAlignment="1">
      <alignment horizontal="center" vertical="center"/>
    </xf>
    <xf numFmtId="0" fontId="33" fillId="0" borderId="0" xfId="0" applyFont="1"/>
    <xf numFmtId="0" fontId="21" fillId="0" borderId="0" xfId="0" applyFont="1"/>
    <xf numFmtId="0" fontId="34" fillId="0" borderId="24" xfId="0" applyFont="1" applyBorder="1"/>
    <xf numFmtId="0" fontId="35" fillId="3" borderId="25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1" fontId="12" fillId="3" borderId="0" xfId="0" applyNumberFormat="1" applyFont="1" applyFill="1" applyBorder="1" applyAlignment="1">
      <alignment horizontal="center" vertical="center"/>
    </xf>
    <xf numFmtId="0" fontId="0" fillId="0" borderId="13" xfId="0" applyFill="1" applyBorder="1"/>
    <xf numFmtId="164" fontId="2" fillId="3" borderId="7" xfId="0" applyNumberFormat="1" applyFont="1" applyFill="1" applyBorder="1"/>
    <xf numFmtId="164" fontId="5" fillId="3" borderId="11" xfId="0" applyNumberFormat="1" applyFont="1" applyFill="1" applyBorder="1"/>
    <xf numFmtId="164" fontId="2" fillId="3" borderId="8" xfId="0" applyNumberFormat="1" applyFont="1" applyFill="1" applyBorder="1"/>
    <xf numFmtId="164" fontId="5" fillId="3" borderId="12" xfId="0" applyNumberFormat="1" applyFont="1" applyFill="1" applyBorder="1"/>
    <xf numFmtId="0" fontId="0" fillId="6" borderId="13" xfId="0" applyFill="1" applyBorder="1" applyAlignment="1">
      <alignment horizontal="center"/>
    </xf>
    <xf numFmtId="0" fontId="3" fillId="5" borderId="0" xfId="0" applyFont="1" applyFill="1"/>
    <xf numFmtId="0" fontId="39" fillId="0" borderId="13" xfId="0" applyFont="1" applyBorder="1" applyAlignment="1">
      <alignment horizontal="center"/>
    </xf>
    <xf numFmtId="0" fontId="40" fillId="0" borderId="13" xfId="0" applyFont="1" applyBorder="1" applyAlignment="1">
      <alignment horizontal="center"/>
    </xf>
    <xf numFmtId="0" fontId="41" fillId="0" borderId="13" xfId="0" applyFont="1" applyBorder="1" applyAlignment="1">
      <alignment horizontal="center"/>
    </xf>
    <xf numFmtId="49" fontId="7" fillId="0" borderId="0" xfId="0" applyNumberFormat="1" applyFont="1" applyAlignment="1"/>
    <xf numFmtId="0" fontId="0" fillId="3" borderId="13" xfId="0" applyFill="1" applyBorder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42" fillId="0" borderId="0" xfId="0" applyFont="1"/>
    <xf numFmtId="0" fontId="0" fillId="6" borderId="13" xfId="0" applyFill="1" applyBorder="1"/>
    <xf numFmtId="164" fontId="5" fillId="0" borderId="17" xfId="0" applyNumberFormat="1" applyFont="1" applyBorder="1"/>
    <xf numFmtId="0" fontId="43" fillId="0" borderId="0" xfId="0" applyFont="1"/>
    <xf numFmtId="0" fontId="13" fillId="3" borderId="18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22" fillId="0" borderId="13" xfId="0" applyFont="1" applyFill="1" applyBorder="1"/>
    <xf numFmtId="0" fontId="0" fillId="0" borderId="13" xfId="0" applyFill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1" fontId="5" fillId="6" borderId="14" xfId="0" applyNumberFormat="1" applyFont="1" applyFill="1" applyBorder="1" applyAlignment="1">
      <alignment horizontal="center"/>
    </xf>
    <xf numFmtId="1" fontId="5" fillId="3" borderId="14" xfId="0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1" fontId="5" fillId="3" borderId="13" xfId="0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5" fillId="0" borderId="0" xfId="0" applyFont="1"/>
    <xf numFmtId="49" fontId="45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Border="1"/>
    <xf numFmtId="0" fontId="20" fillId="0" borderId="0" xfId="0" applyFont="1" applyAlignment="1">
      <alignment horizontal="left"/>
    </xf>
    <xf numFmtId="0" fontId="26" fillId="0" borderId="13" xfId="0" applyFont="1" applyBorder="1" applyAlignment="1">
      <alignment horizontal="center"/>
    </xf>
    <xf numFmtId="0" fontId="46" fillId="0" borderId="13" xfId="0" applyFont="1" applyBorder="1"/>
    <xf numFmtId="0" fontId="26" fillId="0" borderId="13" xfId="0" applyFont="1" applyBorder="1"/>
    <xf numFmtId="0" fontId="46" fillId="0" borderId="13" xfId="0" applyFont="1" applyFill="1" applyBorder="1"/>
    <xf numFmtId="1" fontId="26" fillId="0" borderId="13" xfId="0" applyNumberFormat="1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7" fillId="0" borderId="0" xfId="0" applyFont="1"/>
    <xf numFmtId="164" fontId="2" fillId="3" borderId="27" xfId="0" applyNumberFormat="1" applyFont="1" applyFill="1" applyBorder="1"/>
    <xf numFmtId="164" fontId="5" fillId="3" borderId="28" xfId="0" applyNumberFormat="1" applyFont="1" applyFill="1" applyBorder="1"/>
    <xf numFmtId="0" fontId="0" fillId="0" borderId="38" xfId="0" applyBorder="1"/>
    <xf numFmtId="164" fontId="2" fillId="2" borderId="5" xfId="0" applyNumberFormat="1" applyFont="1" applyFill="1" applyBorder="1"/>
    <xf numFmtId="164" fontId="5" fillId="2" borderId="2" xfId="0" applyNumberFormat="1" applyFont="1" applyFill="1" applyBorder="1"/>
    <xf numFmtId="164" fontId="2" fillId="0" borderId="5" xfId="0" applyNumberFormat="1" applyFont="1" applyBorder="1"/>
    <xf numFmtId="164" fontId="5" fillId="0" borderId="6" xfId="0" applyNumberFormat="1" applyFont="1" applyBorder="1"/>
    <xf numFmtId="164" fontId="2" fillId="0" borderId="1" xfId="0" applyNumberFormat="1" applyFont="1" applyBorder="1"/>
    <xf numFmtId="164" fontId="5" fillId="0" borderId="2" xfId="0" applyNumberFormat="1" applyFont="1" applyBorder="1"/>
    <xf numFmtId="0" fontId="4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6" fillId="8" borderId="13" xfId="0" applyFont="1" applyFill="1" applyBorder="1" applyAlignment="1">
      <alignment horizontal="center"/>
    </xf>
    <xf numFmtId="0" fontId="26" fillId="0" borderId="13" xfId="0" applyFont="1" applyBorder="1" applyAlignment="1">
      <alignment horizontal="right"/>
    </xf>
    <xf numFmtId="0" fontId="26" fillId="0" borderId="0" xfId="0" applyFont="1" applyAlignment="1">
      <alignment horizontal="right"/>
    </xf>
    <xf numFmtId="0" fontId="32" fillId="3" borderId="0" xfId="0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166" fontId="12" fillId="3" borderId="0" xfId="0" applyNumberFormat="1" applyFont="1" applyFill="1" applyBorder="1" applyAlignment="1">
      <alignment horizontal="center" vertical="center"/>
    </xf>
    <xf numFmtId="0" fontId="0" fillId="13" borderId="13" xfId="0" applyFill="1" applyBorder="1" applyAlignment="1">
      <alignment horizontal="center"/>
    </xf>
    <xf numFmtId="0" fontId="49" fillId="0" borderId="13" xfId="0" applyFont="1" applyBorder="1" applyAlignment="1">
      <alignment horizontal="center"/>
    </xf>
    <xf numFmtId="0" fontId="50" fillId="0" borderId="13" xfId="0" applyFont="1" applyBorder="1" applyAlignment="1">
      <alignment horizontal="center"/>
    </xf>
    <xf numFmtId="0" fontId="51" fillId="0" borderId="13" xfId="0" applyFont="1" applyBorder="1" applyAlignment="1">
      <alignment horizontal="right"/>
    </xf>
    <xf numFmtId="0" fontId="51" fillId="0" borderId="13" xfId="0" applyFont="1" applyBorder="1" applyAlignment="1">
      <alignment horizontal="center"/>
    </xf>
    <xf numFmtId="0" fontId="51" fillId="6" borderId="13" xfId="0" applyFont="1" applyFill="1" applyBorder="1" applyAlignment="1">
      <alignment horizontal="center"/>
    </xf>
    <xf numFmtId="0" fontId="51" fillId="3" borderId="13" xfId="0" applyFont="1" applyFill="1" applyBorder="1" applyAlignment="1">
      <alignment horizontal="center"/>
    </xf>
    <xf numFmtId="0" fontId="51" fillId="13" borderId="13" xfId="0" applyFont="1" applyFill="1" applyBorder="1" applyAlignment="1">
      <alignment horizontal="center"/>
    </xf>
    <xf numFmtId="0" fontId="49" fillId="8" borderId="13" xfId="0" applyFont="1" applyFill="1" applyBorder="1" applyAlignment="1">
      <alignment horizontal="center"/>
    </xf>
    <xf numFmtId="0" fontId="0" fillId="8" borderId="13" xfId="0" applyFill="1" applyBorder="1"/>
    <xf numFmtId="0" fontId="22" fillId="8" borderId="13" xfId="0" applyFont="1" applyFill="1" applyBorder="1"/>
    <xf numFmtId="0" fontId="22" fillId="8" borderId="13" xfId="0" applyFont="1" applyFill="1" applyBorder="1" applyAlignment="1">
      <alignment horizontal="center"/>
    </xf>
    <xf numFmtId="0" fontId="2" fillId="8" borderId="13" xfId="0" applyFont="1" applyFill="1" applyBorder="1"/>
    <xf numFmtId="0" fontId="2" fillId="13" borderId="13" xfId="0" applyFont="1" applyFill="1" applyBorder="1"/>
    <xf numFmtId="0" fontId="22" fillId="13" borderId="13" xfId="0" applyFont="1" applyFill="1" applyBorder="1" applyAlignment="1">
      <alignment horizontal="center"/>
    </xf>
    <xf numFmtId="0" fontId="41" fillId="9" borderId="13" xfId="0" applyFont="1" applyFill="1" applyBorder="1" applyAlignment="1">
      <alignment horizontal="center"/>
    </xf>
    <xf numFmtId="0" fontId="49" fillId="9" borderId="13" xfId="0" applyFont="1" applyFill="1" applyBorder="1" applyAlignment="1">
      <alignment horizontal="center"/>
    </xf>
    <xf numFmtId="0" fontId="50" fillId="9" borderId="13" xfId="0" applyFont="1" applyFill="1" applyBorder="1" applyAlignment="1">
      <alignment horizontal="center"/>
    </xf>
    <xf numFmtId="0" fontId="39" fillId="9" borderId="13" xfId="0" applyFont="1" applyFill="1" applyBorder="1" applyAlignment="1">
      <alignment horizontal="center"/>
    </xf>
    <xf numFmtId="0" fontId="0" fillId="9" borderId="13" xfId="0" applyFill="1" applyBorder="1"/>
    <xf numFmtId="0" fontId="40" fillId="9" borderId="13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5" fillId="9" borderId="13" xfId="0" applyFont="1" applyFill="1" applyBorder="1" applyAlignment="1">
      <alignment horizontal="center"/>
    </xf>
    <xf numFmtId="0" fontId="5" fillId="9" borderId="0" xfId="0" applyFont="1" applyFill="1" applyBorder="1" applyAlignment="1">
      <alignment horizontal="center"/>
    </xf>
    <xf numFmtId="0" fontId="46" fillId="0" borderId="13" xfId="0" applyFont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0" fontId="31" fillId="3" borderId="0" xfId="0" applyFont="1" applyFill="1" applyBorder="1" applyAlignment="1">
      <alignment horizontal="right"/>
    </xf>
    <xf numFmtId="0" fontId="22" fillId="3" borderId="0" xfId="0" applyFont="1" applyFill="1" applyBorder="1" applyAlignment="1">
      <alignment horizontal="center"/>
    </xf>
    <xf numFmtId="0" fontId="50" fillId="3" borderId="0" xfId="0" applyFont="1" applyFill="1" applyBorder="1" applyAlignment="1">
      <alignment horizontal="center"/>
    </xf>
    <xf numFmtId="0" fontId="40" fillId="3" borderId="0" xfId="0" applyFont="1" applyFill="1" applyBorder="1" applyAlignment="1">
      <alignment horizontal="center"/>
    </xf>
    <xf numFmtId="0" fontId="49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1" fillId="9" borderId="0" xfId="0" applyFont="1" applyFill="1" applyAlignment="1">
      <alignment horizontal="center"/>
    </xf>
    <xf numFmtId="0" fontId="5" fillId="13" borderId="14" xfId="0" applyFont="1" applyFill="1" applyBorder="1" applyAlignment="1">
      <alignment horizontal="center"/>
    </xf>
    <xf numFmtId="0" fontId="5" fillId="13" borderId="13" xfId="0" applyFont="1" applyFill="1" applyBorder="1" applyAlignment="1">
      <alignment horizontal="center"/>
    </xf>
    <xf numFmtId="164" fontId="2" fillId="3" borderId="1" xfId="0" applyNumberFormat="1" applyFont="1" applyFill="1" applyBorder="1"/>
    <xf numFmtId="164" fontId="5" fillId="3" borderId="2" xfId="0" applyNumberFormat="1" applyFont="1" applyFill="1" applyBorder="1"/>
    <xf numFmtId="166" fontId="26" fillId="0" borderId="13" xfId="0" applyNumberFormat="1" applyFont="1" applyBorder="1"/>
    <xf numFmtId="164" fontId="2" fillId="11" borderId="8" xfId="0" applyNumberFormat="1" applyFont="1" applyFill="1" applyBorder="1"/>
    <xf numFmtId="164" fontId="5" fillId="11" borderId="11" xfId="0" applyNumberFormat="1" applyFont="1" applyFill="1" applyBorder="1"/>
    <xf numFmtId="164" fontId="5" fillId="11" borderId="12" xfId="0" applyNumberFormat="1" applyFont="1" applyFill="1" applyBorder="1"/>
    <xf numFmtId="164" fontId="2" fillId="11" borderId="7" xfId="0" applyNumberFormat="1" applyFont="1" applyFill="1" applyBorder="1"/>
    <xf numFmtId="164" fontId="2" fillId="11" borderId="27" xfId="0" applyNumberFormat="1" applyFont="1" applyFill="1" applyBorder="1"/>
    <xf numFmtId="164" fontId="5" fillId="11" borderId="28" xfId="0" applyNumberFormat="1" applyFont="1" applyFill="1" applyBorder="1"/>
    <xf numFmtId="0" fontId="3" fillId="0" borderId="0" xfId="0" applyFont="1" applyBorder="1" applyAlignment="1">
      <alignment horizontal="center"/>
    </xf>
    <xf numFmtId="0" fontId="5" fillId="13" borderId="14" xfId="0" applyFont="1" applyFill="1" applyBorder="1"/>
    <xf numFmtId="0" fontId="52" fillId="0" borderId="13" xfId="0" applyFont="1" applyBorder="1" applyAlignment="1">
      <alignment horizontal="center"/>
    </xf>
    <xf numFmtId="0" fontId="24" fillId="0" borderId="0" xfId="0" applyFont="1" applyAlignment="1">
      <alignment horizontal="center"/>
    </xf>
    <xf numFmtId="164" fontId="18" fillId="3" borderId="10" xfId="0" applyNumberFormat="1" applyFont="1" applyFill="1" applyBorder="1" applyAlignment="1">
      <alignment horizontal="center"/>
    </xf>
    <xf numFmtId="0" fontId="26" fillId="0" borderId="13" xfId="0" applyFont="1" applyBorder="1" applyAlignment="1">
      <alignment horizontal="left"/>
    </xf>
    <xf numFmtId="0" fontId="44" fillId="3" borderId="1" xfId="0" applyFont="1" applyFill="1" applyBorder="1" applyAlignment="1">
      <alignment horizontal="center"/>
    </xf>
    <xf numFmtId="0" fontId="44" fillId="14" borderId="1" xfId="0" applyFont="1" applyFill="1" applyBorder="1" applyAlignment="1">
      <alignment horizontal="center"/>
    </xf>
    <xf numFmtId="164" fontId="53" fillId="14" borderId="2" xfId="0" applyNumberFormat="1" applyFont="1" applyFill="1" applyBorder="1" applyAlignment="1">
      <alignment horizontal="center"/>
    </xf>
    <xf numFmtId="0" fontId="15" fillId="15" borderId="9" xfId="0" applyFont="1" applyFill="1" applyBorder="1" applyAlignment="1">
      <alignment horizontal="center"/>
    </xf>
    <xf numFmtId="164" fontId="12" fillId="15" borderId="2" xfId="0" applyNumberFormat="1" applyFont="1" applyFill="1" applyBorder="1" applyAlignment="1">
      <alignment horizontal="center"/>
    </xf>
    <xf numFmtId="0" fontId="16" fillId="15" borderId="9" xfId="0" applyFont="1" applyFill="1" applyBorder="1" applyAlignment="1">
      <alignment horizontal="center"/>
    </xf>
    <xf numFmtId="164" fontId="12" fillId="15" borderId="10" xfId="0" applyNumberFormat="1" applyFon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54" fillId="0" borderId="0" xfId="0" applyFont="1"/>
    <xf numFmtId="49" fontId="54" fillId="0" borderId="0" xfId="0" applyNumberFormat="1" applyFont="1" applyAlignment="1">
      <alignment horizontal="center"/>
    </xf>
    <xf numFmtId="0" fontId="44" fillId="16" borderId="1" xfId="0" applyFont="1" applyFill="1" applyBorder="1" applyAlignment="1">
      <alignment horizontal="center"/>
    </xf>
    <xf numFmtId="164" fontId="44" fillId="16" borderId="2" xfId="0" applyNumberFormat="1" applyFont="1" applyFill="1" applyBorder="1" applyAlignment="1">
      <alignment horizontal="center"/>
    </xf>
    <xf numFmtId="0" fontId="42" fillId="9" borderId="13" xfId="0" applyFont="1" applyFill="1" applyBorder="1" applyAlignment="1">
      <alignment horizontal="center"/>
    </xf>
    <xf numFmtId="166" fontId="26" fillId="3" borderId="13" xfId="0" applyNumberFormat="1" applyFont="1" applyFill="1" applyBorder="1"/>
    <xf numFmtId="1" fontId="26" fillId="2" borderId="13" xfId="0" applyNumberFormat="1" applyFont="1" applyFill="1" applyBorder="1" applyAlignment="1">
      <alignment horizontal="center"/>
    </xf>
    <xf numFmtId="0" fontId="26" fillId="3" borderId="16" xfId="0" applyFont="1" applyFill="1" applyBorder="1"/>
    <xf numFmtId="0" fontId="26" fillId="3" borderId="17" xfId="0" applyFont="1" applyFill="1" applyBorder="1" applyAlignment="1">
      <alignment horizontal="right"/>
    </xf>
    <xf numFmtId="0" fontId="38" fillId="3" borderId="17" xfId="0" applyFont="1" applyFill="1" applyBorder="1" applyAlignment="1">
      <alignment horizontal="right"/>
    </xf>
    <xf numFmtId="164" fontId="2" fillId="3" borderId="7" xfId="0" applyNumberFormat="1" applyFont="1" applyFill="1" applyBorder="1"/>
    <xf numFmtId="164" fontId="5" fillId="3" borderId="11" xfId="0" applyNumberFormat="1" applyFont="1" applyFill="1" applyBorder="1"/>
    <xf numFmtId="164" fontId="2" fillId="3" borderId="8" xfId="0" applyNumberFormat="1" applyFont="1" applyFill="1" applyBorder="1"/>
    <xf numFmtId="164" fontId="5" fillId="3" borderId="12" xfId="0" applyNumberFormat="1" applyFont="1" applyFill="1" applyBorder="1"/>
    <xf numFmtId="164" fontId="2" fillId="3" borderId="27" xfId="0" applyNumberFormat="1" applyFont="1" applyFill="1" applyBorder="1"/>
    <xf numFmtId="164" fontId="5" fillId="3" borderId="28" xfId="0" applyNumberFormat="1" applyFont="1" applyFill="1" applyBorder="1"/>
    <xf numFmtId="164" fontId="2" fillId="11" borderId="8" xfId="0" applyNumberFormat="1" applyFont="1" applyFill="1" applyBorder="1"/>
    <xf numFmtId="164" fontId="5" fillId="11" borderId="11" xfId="0" applyNumberFormat="1" applyFont="1" applyFill="1" applyBorder="1"/>
    <xf numFmtId="164" fontId="5" fillId="11" borderId="12" xfId="0" applyNumberFormat="1" applyFont="1" applyFill="1" applyBorder="1"/>
    <xf numFmtId="164" fontId="2" fillId="11" borderId="7" xfId="0" applyNumberFormat="1" applyFont="1" applyFill="1" applyBorder="1"/>
    <xf numFmtId="164" fontId="2" fillId="11" borderId="27" xfId="0" applyNumberFormat="1" applyFont="1" applyFill="1" applyBorder="1"/>
    <xf numFmtId="164" fontId="5" fillId="11" borderId="28" xfId="0" applyNumberFormat="1" applyFont="1" applyFill="1" applyBorder="1"/>
    <xf numFmtId="164" fontId="2" fillId="7" borderId="8" xfId="0" applyNumberFormat="1" applyFont="1" applyFill="1" applyBorder="1"/>
    <xf numFmtId="164" fontId="5" fillId="7" borderId="11" xfId="0" applyNumberFormat="1" applyFont="1" applyFill="1" applyBorder="1"/>
    <xf numFmtId="164" fontId="5" fillId="7" borderId="12" xfId="0" applyNumberFormat="1" applyFont="1" applyFill="1" applyBorder="1"/>
    <xf numFmtId="164" fontId="2" fillId="7" borderId="7" xfId="0" applyNumberFormat="1" applyFont="1" applyFill="1" applyBorder="1"/>
    <xf numFmtId="164" fontId="2" fillId="3" borderId="39" xfId="0" applyNumberFormat="1" applyFont="1" applyFill="1" applyBorder="1"/>
    <xf numFmtId="164" fontId="5" fillId="3" borderId="25" xfId="0" applyNumberFormat="1" applyFont="1" applyFill="1" applyBorder="1"/>
    <xf numFmtId="164" fontId="5" fillId="3" borderId="24" xfId="0" applyNumberFormat="1" applyFont="1" applyFill="1" applyBorder="1"/>
    <xf numFmtId="164" fontId="2" fillId="3" borderId="26" xfId="0" applyNumberFormat="1" applyFont="1" applyFill="1" applyBorder="1"/>
    <xf numFmtId="164" fontId="53" fillId="3" borderId="2" xfId="0" applyNumberFormat="1" applyFont="1" applyFill="1" applyBorder="1" applyAlignment="1">
      <alignment horizontal="center"/>
    </xf>
    <xf numFmtId="164" fontId="13" fillId="3" borderId="30" xfId="0" applyNumberFormat="1" applyFont="1" applyFill="1" applyBorder="1" applyAlignment="1">
      <alignment horizontal="center" vertical="center"/>
    </xf>
    <xf numFmtId="164" fontId="13" fillId="3" borderId="31" xfId="0" applyNumberFormat="1" applyFont="1" applyFill="1" applyBorder="1" applyAlignment="1">
      <alignment horizontal="center" vertical="center"/>
    </xf>
    <xf numFmtId="164" fontId="13" fillId="3" borderId="26" xfId="0" applyNumberFormat="1" applyFont="1" applyFill="1" applyBorder="1" applyAlignment="1">
      <alignment horizontal="center" vertical="center"/>
    </xf>
    <xf numFmtId="164" fontId="13" fillId="3" borderId="25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166" fontId="12" fillId="3" borderId="32" xfId="0" applyNumberFormat="1" applyFont="1" applyFill="1" applyBorder="1" applyAlignment="1">
      <alignment horizontal="center" vertical="center"/>
    </xf>
    <xf numFmtId="166" fontId="12" fillId="3" borderId="17" xfId="0" applyNumberFormat="1" applyFont="1" applyFill="1" applyBorder="1" applyAlignment="1">
      <alignment horizontal="center" vertical="center"/>
    </xf>
    <xf numFmtId="166" fontId="12" fillId="3" borderId="18" xfId="0" applyNumberFormat="1" applyFont="1" applyFill="1" applyBorder="1" applyAlignment="1">
      <alignment horizontal="center" vertical="center"/>
    </xf>
    <xf numFmtId="166" fontId="12" fillId="3" borderId="19" xfId="0" applyNumberFormat="1" applyFont="1" applyFill="1" applyBorder="1" applyAlignment="1">
      <alignment horizontal="center" vertical="center"/>
    </xf>
    <xf numFmtId="166" fontId="12" fillId="3" borderId="16" xfId="0" applyNumberFormat="1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9" fillId="12" borderId="18" xfId="0" applyFont="1" applyFill="1" applyBorder="1" applyAlignment="1">
      <alignment horizontal="center" vertical="center"/>
    </xf>
    <xf numFmtId="0" fontId="19" fillId="12" borderId="1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26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164" fontId="13" fillId="11" borderId="30" xfId="0" applyNumberFormat="1" applyFont="1" applyFill="1" applyBorder="1" applyAlignment="1">
      <alignment horizontal="center" vertical="center"/>
    </xf>
    <xf numFmtId="164" fontId="13" fillId="11" borderId="31" xfId="0" applyNumberFormat="1" applyFont="1" applyFill="1" applyBorder="1" applyAlignment="1">
      <alignment horizontal="center" vertical="center"/>
    </xf>
    <xf numFmtId="164" fontId="13" fillId="17" borderId="26" xfId="0" applyNumberFormat="1" applyFont="1" applyFill="1" applyBorder="1" applyAlignment="1">
      <alignment horizontal="center" vertical="center"/>
    </xf>
    <xf numFmtId="164" fontId="13" fillId="17" borderId="25" xfId="0" applyNumberFormat="1" applyFont="1" applyFill="1" applyBorder="1" applyAlignment="1">
      <alignment horizontal="center" vertical="center"/>
    </xf>
    <xf numFmtId="164" fontId="13" fillId="8" borderId="26" xfId="0" applyNumberFormat="1" applyFont="1" applyFill="1" applyBorder="1" applyAlignment="1">
      <alignment horizontal="center" vertical="center"/>
    </xf>
    <xf numFmtId="164" fontId="13" fillId="8" borderId="25" xfId="0" applyNumberFormat="1" applyFont="1" applyFill="1" applyBorder="1" applyAlignment="1">
      <alignment horizontal="center" vertical="center"/>
    </xf>
    <xf numFmtId="164" fontId="13" fillId="8" borderId="30" xfId="0" applyNumberFormat="1" applyFont="1" applyFill="1" applyBorder="1" applyAlignment="1">
      <alignment horizontal="center" vertical="center"/>
    </xf>
    <xf numFmtId="164" fontId="13" fillId="8" borderId="31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164" fontId="3" fillId="0" borderId="40" xfId="0" applyNumberFormat="1" applyFont="1" applyBorder="1" applyAlignment="1">
      <alignment horizontal="center" vertical="center"/>
    </xf>
    <xf numFmtId="164" fontId="27" fillId="0" borderId="26" xfId="0" applyNumberFormat="1" applyFont="1" applyBorder="1" applyAlignment="1">
      <alignment horizontal="center" vertical="center"/>
    </xf>
    <xf numFmtId="164" fontId="27" fillId="0" borderId="25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3" fillId="0" borderId="35" xfId="0" applyNumberFormat="1" applyFont="1" applyBorder="1" applyAlignment="1">
      <alignment horizontal="center" vertical="center"/>
    </xf>
    <xf numFmtId="164" fontId="27" fillId="0" borderId="24" xfId="0" applyNumberFormat="1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164" fontId="3" fillId="0" borderId="34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37" fillId="9" borderId="12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46" fillId="10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99FF"/>
      <color rgb="FFCCFF99"/>
      <color rgb="FFFFFF99"/>
      <color rgb="FF008000"/>
      <color rgb="FFFFFF66"/>
      <color rgb="FF99CCFF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59"/>
  <sheetViews>
    <sheetView showGridLines="0" tabSelected="1" zoomScale="90" zoomScaleNormal="90" workbookViewId="0">
      <pane ySplit="5" topLeftCell="A6" activePane="bottomLeft" state="frozen"/>
      <selection pane="bottomLeft" activeCell="B6" sqref="B6:C6"/>
    </sheetView>
  </sheetViews>
  <sheetFormatPr defaultColWidth="8.7109375" defaultRowHeight="17.25"/>
  <cols>
    <col min="1" max="1" width="3.42578125" style="83" customWidth="1"/>
    <col min="2" max="3" width="6" style="41" customWidth="1"/>
    <col min="4" max="4" width="12.5703125" style="41" customWidth="1"/>
    <col min="5" max="5" width="0.85546875" style="39" customWidth="1"/>
    <col min="6" max="6" width="4.140625" style="40" customWidth="1"/>
    <col min="7" max="21" width="4.5703125" style="41" customWidth="1"/>
    <col min="22" max="25" width="4.42578125" style="41" bestFit="1" customWidth="1"/>
    <col min="26" max="26" width="5.7109375" style="41" bestFit="1" customWidth="1"/>
    <col min="27" max="27" width="4.42578125" style="41" bestFit="1" customWidth="1"/>
    <col min="28" max="28" width="5.7109375" style="41" bestFit="1" customWidth="1"/>
    <col min="29" max="30" width="5.7109375" style="41" customWidth="1"/>
    <col min="31" max="31" width="5.5703125" style="41" customWidth="1"/>
    <col min="32" max="16384" width="8.7109375" style="41"/>
  </cols>
  <sheetData>
    <row r="1" spans="1:30">
      <c r="B1" s="37" t="s">
        <v>0</v>
      </c>
      <c r="C1" s="127"/>
      <c r="D1" s="38"/>
      <c r="F1" s="123"/>
      <c r="R1" s="42" t="str">
        <f>'Podle ELO'!Q1</f>
        <v>2016 jarní část</v>
      </c>
    </row>
    <row r="2" spans="1:30">
      <c r="B2" s="37"/>
      <c r="C2" s="134"/>
      <c r="D2" s="38"/>
      <c r="F2" s="123"/>
    </row>
    <row r="3" spans="1:30" ht="18" thickBot="1">
      <c r="A3" s="96" t="s">
        <v>76</v>
      </c>
      <c r="B3" s="97"/>
      <c r="C3" s="97"/>
      <c r="D3" s="97"/>
    </row>
    <row r="4" spans="1:30" s="45" customFormat="1">
      <c r="A4" s="86"/>
      <c r="B4" s="321" t="s">
        <v>2</v>
      </c>
      <c r="C4" s="322"/>
      <c r="D4" s="43" t="s">
        <v>3</v>
      </c>
      <c r="E4" s="44"/>
      <c r="F4" s="121" t="s">
        <v>15</v>
      </c>
      <c r="G4" s="350" t="s">
        <v>4</v>
      </c>
      <c r="H4" s="322"/>
      <c r="I4" s="321" t="s">
        <v>5</v>
      </c>
      <c r="J4" s="322"/>
      <c r="K4" s="321" t="s">
        <v>6</v>
      </c>
      <c r="L4" s="322"/>
      <c r="M4" s="321" t="s">
        <v>7</v>
      </c>
      <c r="N4" s="322"/>
      <c r="O4" s="321" t="s">
        <v>8</v>
      </c>
      <c r="P4" s="322"/>
      <c r="Q4" s="321" t="s">
        <v>9</v>
      </c>
      <c r="R4" s="322"/>
      <c r="S4" s="321" t="s">
        <v>10</v>
      </c>
      <c r="T4" s="322"/>
      <c r="U4" s="321" t="s">
        <v>11</v>
      </c>
      <c r="V4" s="322"/>
      <c r="W4" s="321" t="s">
        <v>12</v>
      </c>
      <c r="X4" s="322"/>
      <c r="Y4" s="321" t="s">
        <v>13</v>
      </c>
      <c r="Z4" s="322"/>
      <c r="AA4" s="321" t="s">
        <v>14</v>
      </c>
      <c r="AB4" s="322"/>
      <c r="AC4" s="321" t="s">
        <v>254</v>
      </c>
      <c r="AD4" s="322"/>
    </row>
    <row r="5" spans="1:30" s="45" customFormat="1" ht="18" thickBot="1">
      <c r="A5" s="87"/>
      <c r="B5" s="135" t="s">
        <v>125</v>
      </c>
      <c r="C5" s="136" t="s">
        <v>126</v>
      </c>
      <c r="D5" s="82" t="s">
        <v>1</v>
      </c>
      <c r="E5" s="46"/>
      <c r="F5" s="122" t="s">
        <v>75</v>
      </c>
      <c r="G5" s="351" t="s">
        <v>242</v>
      </c>
      <c r="H5" s="324"/>
      <c r="I5" s="323" t="s">
        <v>243</v>
      </c>
      <c r="J5" s="324"/>
      <c r="K5" s="323" t="s">
        <v>244</v>
      </c>
      <c r="L5" s="324"/>
      <c r="M5" s="323" t="s">
        <v>245</v>
      </c>
      <c r="N5" s="324"/>
      <c r="O5" s="323" t="s">
        <v>246</v>
      </c>
      <c r="P5" s="324"/>
      <c r="Q5" s="323" t="s">
        <v>247</v>
      </c>
      <c r="R5" s="324"/>
      <c r="S5" s="323" t="s">
        <v>248</v>
      </c>
      <c r="T5" s="324"/>
      <c r="U5" s="323" t="s">
        <v>249</v>
      </c>
      <c r="V5" s="324"/>
      <c r="W5" s="323" t="s">
        <v>250</v>
      </c>
      <c r="X5" s="324"/>
      <c r="Y5" s="323" t="s">
        <v>251</v>
      </c>
      <c r="Z5" s="324"/>
      <c r="AA5" s="323" t="s">
        <v>252</v>
      </c>
      <c r="AB5" s="324"/>
      <c r="AC5" s="323" t="s">
        <v>253</v>
      </c>
      <c r="AD5" s="324"/>
    </row>
    <row r="6" spans="1:30">
      <c r="A6" s="98" t="s">
        <v>19</v>
      </c>
      <c r="B6" s="338">
        <v>2</v>
      </c>
      <c r="C6" s="339"/>
      <c r="D6" s="94" t="s">
        <v>221</v>
      </c>
      <c r="E6" s="59"/>
      <c r="F6" s="340">
        <v>1</v>
      </c>
      <c r="G6" s="54">
        <v>6</v>
      </c>
      <c r="H6" s="346">
        <v>2</v>
      </c>
      <c r="I6" s="54">
        <v>3</v>
      </c>
      <c r="J6" s="346">
        <v>3</v>
      </c>
      <c r="K6" s="54">
        <v>1</v>
      </c>
      <c r="L6" s="344">
        <v>3.5</v>
      </c>
      <c r="M6" s="53">
        <v>4</v>
      </c>
      <c r="N6" s="346">
        <v>4.5</v>
      </c>
      <c r="O6" s="53">
        <v>1</v>
      </c>
      <c r="P6" s="346">
        <v>5</v>
      </c>
      <c r="Q6" s="54">
        <v>9</v>
      </c>
      <c r="R6" s="346">
        <v>5.5</v>
      </c>
      <c r="S6" s="49">
        <v>7</v>
      </c>
      <c r="T6" s="346">
        <v>6.5</v>
      </c>
      <c r="U6" s="53"/>
      <c r="V6" s="317"/>
      <c r="W6" s="54"/>
      <c r="X6" s="317"/>
      <c r="Y6" s="54"/>
      <c r="Z6" s="317"/>
      <c r="AA6" s="53"/>
      <c r="AB6" s="317"/>
      <c r="AC6" s="53"/>
      <c r="AD6" s="317"/>
    </row>
    <row r="7" spans="1:30" ht="18" thickBot="1">
      <c r="A7" s="99"/>
      <c r="B7" s="137">
        <v>2069</v>
      </c>
      <c r="C7" s="141">
        <v>1971</v>
      </c>
      <c r="D7" s="95" t="s">
        <v>222</v>
      </c>
      <c r="E7" s="60"/>
      <c r="F7" s="341"/>
      <c r="G7" s="51">
        <v>1</v>
      </c>
      <c r="H7" s="347"/>
      <c r="I7" s="51">
        <v>1</v>
      </c>
      <c r="J7" s="347"/>
      <c r="K7" s="51">
        <v>0.5</v>
      </c>
      <c r="L7" s="345"/>
      <c r="M7" s="51">
        <v>1</v>
      </c>
      <c r="N7" s="347"/>
      <c r="O7" s="52">
        <v>0.5</v>
      </c>
      <c r="P7" s="347"/>
      <c r="Q7" s="52">
        <v>0.5</v>
      </c>
      <c r="R7" s="347"/>
      <c r="S7" s="52">
        <v>1</v>
      </c>
      <c r="T7" s="347"/>
      <c r="U7" s="52"/>
      <c r="V7" s="318"/>
      <c r="W7" s="52"/>
      <c r="X7" s="318"/>
      <c r="Y7" s="52"/>
      <c r="Z7" s="318"/>
      <c r="AA7" s="51"/>
      <c r="AB7" s="318"/>
      <c r="AC7" s="51"/>
      <c r="AD7" s="318"/>
    </row>
    <row r="8" spans="1:30">
      <c r="A8" s="98" t="s">
        <v>20</v>
      </c>
      <c r="B8" s="338">
        <v>9</v>
      </c>
      <c r="C8" s="339"/>
      <c r="D8" s="94" t="s">
        <v>287</v>
      </c>
      <c r="E8" s="59"/>
      <c r="F8" s="340">
        <v>1</v>
      </c>
      <c r="G8" s="278" t="s">
        <v>223</v>
      </c>
      <c r="H8" s="317">
        <v>1</v>
      </c>
      <c r="I8" s="48">
        <v>19</v>
      </c>
      <c r="J8" s="317">
        <v>2</v>
      </c>
      <c r="K8" s="48">
        <v>3</v>
      </c>
      <c r="L8" s="342">
        <v>3</v>
      </c>
      <c r="M8" s="49">
        <v>12</v>
      </c>
      <c r="N8" s="342">
        <v>3.5</v>
      </c>
      <c r="O8" s="288" t="s">
        <v>223</v>
      </c>
      <c r="P8" s="344">
        <v>4.5</v>
      </c>
      <c r="Q8" s="49">
        <v>2</v>
      </c>
      <c r="R8" s="344">
        <v>5</v>
      </c>
      <c r="S8" s="49">
        <v>13</v>
      </c>
      <c r="T8" s="344">
        <v>6</v>
      </c>
      <c r="U8" s="54"/>
      <c r="V8" s="317"/>
      <c r="W8" s="53"/>
      <c r="X8" s="317"/>
      <c r="Y8" s="54"/>
      <c r="Z8" s="319"/>
      <c r="AA8" s="53"/>
      <c r="AB8" s="317"/>
      <c r="AC8" s="53"/>
      <c r="AD8" s="317"/>
    </row>
    <row r="9" spans="1:30" ht="18" thickBot="1">
      <c r="A9" s="99"/>
      <c r="B9" s="137">
        <v>1578</v>
      </c>
      <c r="C9" s="141">
        <v>1531</v>
      </c>
      <c r="D9" s="95" t="s">
        <v>291</v>
      </c>
      <c r="E9" s="60"/>
      <c r="F9" s="341"/>
      <c r="G9" s="279">
        <v>0</v>
      </c>
      <c r="H9" s="318"/>
      <c r="I9" s="52">
        <v>1</v>
      </c>
      <c r="J9" s="318"/>
      <c r="K9" s="52">
        <v>1</v>
      </c>
      <c r="L9" s="343"/>
      <c r="M9" s="52">
        <v>0.5</v>
      </c>
      <c r="N9" s="343"/>
      <c r="O9" s="289" t="s">
        <v>273</v>
      </c>
      <c r="P9" s="345"/>
      <c r="Q9" s="52">
        <v>0.5</v>
      </c>
      <c r="R9" s="345"/>
      <c r="S9" s="52">
        <v>1</v>
      </c>
      <c r="T9" s="345"/>
      <c r="U9" s="51"/>
      <c r="V9" s="318"/>
      <c r="W9" s="51"/>
      <c r="X9" s="318"/>
      <c r="Y9" s="51"/>
      <c r="Z9" s="320"/>
      <c r="AA9" s="51"/>
      <c r="AB9" s="318"/>
      <c r="AC9" s="51"/>
      <c r="AD9" s="318"/>
    </row>
    <row r="10" spans="1:30">
      <c r="A10" s="98" t="s">
        <v>21</v>
      </c>
      <c r="B10" s="338">
        <v>4</v>
      </c>
      <c r="C10" s="339"/>
      <c r="D10" s="94" t="s">
        <v>257</v>
      </c>
      <c r="E10" s="59"/>
      <c r="F10" s="340">
        <v>1</v>
      </c>
      <c r="G10" s="48">
        <v>10</v>
      </c>
      <c r="H10" s="348">
        <v>2</v>
      </c>
      <c r="I10" s="278" t="s">
        <v>223</v>
      </c>
      <c r="J10" s="346">
        <v>3</v>
      </c>
      <c r="K10" s="49">
        <v>8</v>
      </c>
      <c r="L10" s="346">
        <v>4</v>
      </c>
      <c r="M10" s="48">
        <v>2</v>
      </c>
      <c r="N10" s="344">
        <v>4</v>
      </c>
      <c r="O10" s="53">
        <v>3</v>
      </c>
      <c r="P10" s="342">
        <v>4</v>
      </c>
      <c r="Q10" s="48">
        <v>1</v>
      </c>
      <c r="R10" s="344">
        <v>5</v>
      </c>
      <c r="S10" s="278" t="s">
        <v>223</v>
      </c>
      <c r="T10" s="342">
        <v>5</v>
      </c>
      <c r="U10" s="53"/>
      <c r="V10" s="319"/>
      <c r="W10" s="54"/>
      <c r="X10" s="319"/>
      <c r="Y10" s="53"/>
      <c r="Z10" s="319"/>
      <c r="AA10" s="54"/>
      <c r="AB10" s="317"/>
      <c r="AC10" s="54"/>
      <c r="AD10" s="317"/>
    </row>
    <row r="11" spans="1:30" ht="18" thickBot="1">
      <c r="A11" s="99"/>
      <c r="B11" s="137">
        <v>1969</v>
      </c>
      <c r="C11" s="141">
        <v>2039</v>
      </c>
      <c r="D11" s="95" t="s">
        <v>263</v>
      </c>
      <c r="E11" s="60"/>
      <c r="F11" s="341"/>
      <c r="G11" s="52">
        <v>1</v>
      </c>
      <c r="H11" s="349"/>
      <c r="I11" s="279">
        <v>0</v>
      </c>
      <c r="J11" s="347"/>
      <c r="K11" s="52">
        <v>1</v>
      </c>
      <c r="L11" s="347"/>
      <c r="M11" s="52">
        <v>0</v>
      </c>
      <c r="N11" s="345"/>
      <c r="O11" s="52">
        <v>1</v>
      </c>
      <c r="P11" s="343"/>
      <c r="Q11" s="52">
        <v>1</v>
      </c>
      <c r="R11" s="345"/>
      <c r="S11" s="279">
        <v>0</v>
      </c>
      <c r="T11" s="343"/>
      <c r="U11" s="52"/>
      <c r="V11" s="320"/>
      <c r="W11" s="52"/>
      <c r="X11" s="320"/>
      <c r="Y11" s="52"/>
      <c r="Z11" s="320"/>
      <c r="AA11" s="52"/>
      <c r="AB11" s="318"/>
      <c r="AC11" s="52"/>
      <c r="AD11" s="318"/>
    </row>
    <row r="12" spans="1:30">
      <c r="A12" s="98" t="s">
        <v>22</v>
      </c>
      <c r="B12" s="338">
        <v>3</v>
      </c>
      <c r="C12" s="339"/>
      <c r="D12" s="94" t="s">
        <v>84</v>
      </c>
      <c r="E12" s="59"/>
      <c r="F12" s="340">
        <v>1</v>
      </c>
      <c r="G12" s="53">
        <v>8</v>
      </c>
      <c r="H12" s="348">
        <v>2</v>
      </c>
      <c r="I12" s="54">
        <v>2</v>
      </c>
      <c r="J12" s="342">
        <v>2</v>
      </c>
      <c r="K12" s="53">
        <v>9</v>
      </c>
      <c r="L12" s="317">
        <v>2</v>
      </c>
      <c r="M12" s="54">
        <v>10</v>
      </c>
      <c r="N12" s="319">
        <v>3</v>
      </c>
      <c r="O12" s="48">
        <v>4</v>
      </c>
      <c r="P12" s="317">
        <v>3</v>
      </c>
      <c r="Q12" s="48">
        <v>7</v>
      </c>
      <c r="R12" s="319">
        <v>3.5</v>
      </c>
      <c r="S12" s="53">
        <v>11</v>
      </c>
      <c r="T12" s="317">
        <v>4.5</v>
      </c>
      <c r="U12" s="48"/>
      <c r="V12" s="317"/>
      <c r="W12" s="54"/>
      <c r="X12" s="317"/>
      <c r="Y12" s="53"/>
      <c r="Z12" s="317"/>
      <c r="AA12" s="54"/>
      <c r="AB12" s="319"/>
      <c r="AC12" s="54"/>
      <c r="AD12" s="319"/>
    </row>
    <row r="13" spans="1:30" ht="18" thickBot="1">
      <c r="A13" s="99"/>
      <c r="B13" s="137">
        <v>1996</v>
      </c>
      <c r="C13" s="141">
        <v>1969</v>
      </c>
      <c r="D13" s="95" t="s">
        <v>85</v>
      </c>
      <c r="E13" s="60"/>
      <c r="F13" s="341"/>
      <c r="G13" s="51">
        <v>1</v>
      </c>
      <c r="H13" s="349"/>
      <c r="I13" s="51">
        <v>0</v>
      </c>
      <c r="J13" s="343"/>
      <c r="K13" s="51">
        <v>0</v>
      </c>
      <c r="L13" s="318"/>
      <c r="M13" s="51">
        <v>1</v>
      </c>
      <c r="N13" s="320"/>
      <c r="O13" s="52">
        <v>0</v>
      </c>
      <c r="P13" s="318"/>
      <c r="Q13" s="52">
        <v>0.5</v>
      </c>
      <c r="R13" s="320"/>
      <c r="S13" s="52">
        <v>1</v>
      </c>
      <c r="T13" s="318"/>
      <c r="U13" s="52"/>
      <c r="V13" s="318"/>
      <c r="W13" s="52"/>
      <c r="X13" s="318"/>
      <c r="Y13" s="52"/>
      <c r="Z13" s="318"/>
      <c r="AA13" s="52"/>
      <c r="AB13" s="320"/>
      <c r="AC13" s="52"/>
      <c r="AD13" s="320"/>
    </row>
    <row r="14" spans="1:30">
      <c r="A14" s="98" t="s">
        <v>23</v>
      </c>
      <c r="B14" s="338">
        <v>1</v>
      </c>
      <c r="C14" s="339"/>
      <c r="D14" s="94" t="s">
        <v>268</v>
      </c>
      <c r="E14" s="59"/>
      <c r="F14" s="340">
        <v>1</v>
      </c>
      <c r="G14" s="278" t="s">
        <v>223</v>
      </c>
      <c r="H14" s="319">
        <v>1</v>
      </c>
      <c r="I14" s="49">
        <v>6</v>
      </c>
      <c r="J14" s="342">
        <v>2</v>
      </c>
      <c r="K14" s="53">
        <v>2</v>
      </c>
      <c r="L14" s="317">
        <v>2.5</v>
      </c>
      <c r="M14" s="48">
        <v>7</v>
      </c>
      <c r="N14" s="342">
        <v>3.5</v>
      </c>
      <c r="O14" s="48">
        <v>2</v>
      </c>
      <c r="P14" s="342">
        <v>4</v>
      </c>
      <c r="Q14" s="49">
        <v>4</v>
      </c>
      <c r="R14" s="342">
        <v>4</v>
      </c>
      <c r="S14" s="278" t="s">
        <v>223</v>
      </c>
      <c r="T14" s="319">
        <v>4</v>
      </c>
      <c r="U14" s="53"/>
      <c r="V14" s="317"/>
      <c r="W14" s="54"/>
      <c r="X14" s="319"/>
      <c r="Y14" s="54"/>
      <c r="Z14" s="319"/>
      <c r="AA14" s="53"/>
      <c r="AB14" s="319"/>
      <c r="AC14" s="53"/>
      <c r="AD14" s="319"/>
    </row>
    <row r="15" spans="1:30" ht="18" thickBot="1">
      <c r="A15" s="99"/>
      <c r="B15" s="137">
        <v>2075</v>
      </c>
      <c r="C15" s="141">
        <v>1944</v>
      </c>
      <c r="D15" s="95" t="s">
        <v>293</v>
      </c>
      <c r="E15" s="60"/>
      <c r="F15" s="341"/>
      <c r="G15" s="279">
        <v>0</v>
      </c>
      <c r="H15" s="320"/>
      <c r="I15" s="52">
        <v>1</v>
      </c>
      <c r="J15" s="343"/>
      <c r="K15" s="52">
        <v>0.5</v>
      </c>
      <c r="L15" s="318"/>
      <c r="M15" s="52">
        <v>1</v>
      </c>
      <c r="N15" s="343"/>
      <c r="O15" s="52">
        <v>0.5</v>
      </c>
      <c r="P15" s="343"/>
      <c r="Q15" s="52">
        <v>0</v>
      </c>
      <c r="R15" s="343"/>
      <c r="S15" s="279">
        <v>0</v>
      </c>
      <c r="T15" s="320"/>
      <c r="U15" s="52"/>
      <c r="V15" s="318"/>
      <c r="W15" s="52"/>
      <c r="X15" s="320"/>
      <c r="Y15" s="52"/>
      <c r="Z15" s="320"/>
      <c r="AA15" s="52"/>
      <c r="AB15" s="320"/>
      <c r="AC15" s="52"/>
      <c r="AD15" s="320"/>
    </row>
    <row r="16" spans="1:30">
      <c r="A16" s="98" t="s">
        <v>24</v>
      </c>
      <c r="B16" s="338">
        <v>6</v>
      </c>
      <c r="C16" s="339"/>
      <c r="D16" s="94" t="s">
        <v>170</v>
      </c>
      <c r="E16" s="59"/>
      <c r="F16" s="340">
        <v>1</v>
      </c>
      <c r="G16" s="53">
        <v>2</v>
      </c>
      <c r="H16" s="317">
        <v>1</v>
      </c>
      <c r="I16" s="48">
        <v>1</v>
      </c>
      <c r="J16" s="317">
        <v>1</v>
      </c>
      <c r="K16" s="53">
        <v>18</v>
      </c>
      <c r="L16" s="317">
        <v>1.5</v>
      </c>
      <c r="M16" s="54">
        <v>19</v>
      </c>
      <c r="N16" s="319">
        <v>2.5</v>
      </c>
      <c r="O16" s="278" t="s">
        <v>223</v>
      </c>
      <c r="P16" s="317">
        <v>2.5</v>
      </c>
      <c r="Q16" s="49">
        <v>8</v>
      </c>
      <c r="R16" s="319">
        <v>3</v>
      </c>
      <c r="S16" s="54">
        <v>16</v>
      </c>
      <c r="T16" s="319">
        <v>4</v>
      </c>
      <c r="U16" s="53"/>
      <c r="V16" s="319"/>
      <c r="W16" s="53"/>
      <c r="X16" s="319"/>
      <c r="Y16" s="53"/>
      <c r="Z16" s="319"/>
      <c r="AA16" s="54"/>
      <c r="AB16" s="317"/>
      <c r="AC16" s="54"/>
      <c r="AD16" s="317"/>
    </row>
    <row r="17" spans="1:30" ht="18" thickBot="1">
      <c r="A17" s="99"/>
      <c r="B17" s="137">
        <v>1722</v>
      </c>
      <c r="C17" s="141">
        <v>1672</v>
      </c>
      <c r="D17" s="95" t="s">
        <v>224</v>
      </c>
      <c r="E17" s="60"/>
      <c r="F17" s="341"/>
      <c r="G17" s="51">
        <v>0</v>
      </c>
      <c r="H17" s="318"/>
      <c r="I17" s="51">
        <v>0</v>
      </c>
      <c r="J17" s="318"/>
      <c r="K17" s="51">
        <v>0.5</v>
      </c>
      <c r="L17" s="318"/>
      <c r="M17" s="52">
        <v>1</v>
      </c>
      <c r="N17" s="320"/>
      <c r="O17" s="279">
        <v>0</v>
      </c>
      <c r="P17" s="318"/>
      <c r="Q17" s="52">
        <v>0.5</v>
      </c>
      <c r="R17" s="320"/>
      <c r="S17" s="52">
        <v>1</v>
      </c>
      <c r="T17" s="320"/>
      <c r="U17" s="52"/>
      <c r="V17" s="320"/>
      <c r="W17" s="52"/>
      <c r="X17" s="320"/>
      <c r="Y17" s="52"/>
      <c r="Z17" s="320"/>
      <c r="AA17" s="52"/>
      <c r="AB17" s="318"/>
      <c r="AC17" s="52"/>
      <c r="AD17" s="318"/>
    </row>
    <row r="18" spans="1:30">
      <c r="A18" s="98" t="s">
        <v>25</v>
      </c>
      <c r="B18" s="338">
        <v>7</v>
      </c>
      <c r="C18" s="339"/>
      <c r="D18" s="94" t="s">
        <v>269</v>
      </c>
      <c r="E18" s="59"/>
      <c r="F18" s="340">
        <v>1</v>
      </c>
      <c r="G18" s="48">
        <v>13</v>
      </c>
      <c r="H18" s="317">
        <v>2</v>
      </c>
      <c r="I18" s="53">
        <v>18</v>
      </c>
      <c r="J18" s="344">
        <v>2.5</v>
      </c>
      <c r="K18" s="54">
        <v>10</v>
      </c>
      <c r="L18" s="344">
        <v>3.5</v>
      </c>
      <c r="M18" s="48">
        <v>1</v>
      </c>
      <c r="N18" s="319">
        <v>3.5</v>
      </c>
      <c r="O18" s="278" t="s">
        <v>223</v>
      </c>
      <c r="P18" s="317">
        <v>3.5</v>
      </c>
      <c r="Q18" s="49">
        <v>3</v>
      </c>
      <c r="R18" s="342">
        <v>4</v>
      </c>
      <c r="S18" s="48">
        <v>2</v>
      </c>
      <c r="T18" s="317">
        <v>4</v>
      </c>
      <c r="U18" s="54"/>
      <c r="V18" s="317"/>
      <c r="W18" s="53"/>
      <c r="X18" s="317"/>
      <c r="Y18" s="53"/>
      <c r="Z18" s="317"/>
      <c r="AA18" s="53"/>
      <c r="AB18" s="317"/>
      <c r="AC18" s="53"/>
      <c r="AD18" s="317"/>
    </row>
    <row r="19" spans="1:30" ht="18" thickBot="1">
      <c r="A19" s="99"/>
      <c r="B19" s="137">
        <v>1709</v>
      </c>
      <c r="C19" s="141">
        <v>1762</v>
      </c>
      <c r="D19" s="95" t="s">
        <v>275</v>
      </c>
      <c r="E19" s="60"/>
      <c r="F19" s="341"/>
      <c r="G19" s="52">
        <v>1</v>
      </c>
      <c r="H19" s="318"/>
      <c r="I19" s="52">
        <v>0.5</v>
      </c>
      <c r="J19" s="345"/>
      <c r="K19" s="51">
        <v>1</v>
      </c>
      <c r="L19" s="345"/>
      <c r="M19" s="52">
        <v>0</v>
      </c>
      <c r="N19" s="320"/>
      <c r="O19" s="279">
        <v>0</v>
      </c>
      <c r="P19" s="318"/>
      <c r="Q19" s="52">
        <v>0.5</v>
      </c>
      <c r="R19" s="343"/>
      <c r="S19" s="52">
        <v>0</v>
      </c>
      <c r="T19" s="318"/>
      <c r="U19" s="52"/>
      <c r="V19" s="318"/>
      <c r="W19" s="52"/>
      <c r="X19" s="318"/>
      <c r="Y19" s="52"/>
      <c r="Z19" s="318"/>
      <c r="AA19" s="52"/>
      <c r="AB19" s="318"/>
      <c r="AC19" s="52"/>
      <c r="AD19" s="318"/>
    </row>
    <row r="20" spans="1:30">
      <c r="A20" s="98" t="s">
        <v>26</v>
      </c>
      <c r="B20" s="338">
        <v>10</v>
      </c>
      <c r="C20" s="339"/>
      <c r="D20" s="94" t="s">
        <v>87</v>
      </c>
      <c r="E20" s="59"/>
      <c r="F20" s="340">
        <v>1</v>
      </c>
      <c r="G20" s="53">
        <v>4</v>
      </c>
      <c r="H20" s="319">
        <v>1</v>
      </c>
      <c r="I20" s="48">
        <v>13</v>
      </c>
      <c r="J20" s="342">
        <v>2</v>
      </c>
      <c r="K20" s="49">
        <v>7</v>
      </c>
      <c r="L20" s="317">
        <v>2</v>
      </c>
      <c r="M20" s="53">
        <v>3</v>
      </c>
      <c r="N20" s="317">
        <v>2</v>
      </c>
      <c r="O20" s="48">
        <v>19</v>
      </c>
      <c r="P20" s="317">
        <v>2.5</v>
      </c>
      <c r="Q20" s="54">
        <v>11</v>
      </c>
      <c r="R20" s="317">
        <v>3</v>
      </c>
      <c r="S20" s="53">
        <v>17</v>
      </c>
      <c r="T20" s="317">
        <v>4</v>
      </c>
      <c r="U20" s="53"/>
      <c r="V20" s="317"/>
      <c r="W20" s="48"/>
      <c r="X20" s="317"/>
      <c r="Y20" s="49"/>
      <c r="Z20" s="317"/>
      <c r="AA20" s="54"/>
      <c r="AB20" s="317"/>
      <c r="AC20" s="54"/>
      <c r="AD20" s="317"/>
    </row>
    <row r="21" spans="1:30" ht="18" thickBot="1">
      <c r="A21" s="99"/>
      <c r="B21" s="137">
        <v>1560</v>
      </c>
      <c r="C21" s="141">
        <v>1581</v>
      </c>
      <c r="D21" s="95" t="s">
        <v>86</v>
      </c>
      <c r="E21" s="60"/>
      <c r="F21" s="341"/>
      <c r="G21" s="52">
        <v>0</v>
      </c>
      <c r="H21" s="320"/>
      <c r="I21" s="52">
        <v>1</v>
      </c>
      <c r="J21" s="343"/>
      <c r="K21" s="52">
        <v>0</v>
      </c>
      <c r="L21" s="318"/>
      <c r="M21" s="51">
        <v>0</v>
      </c>
      <c r="N21" s="318"/>
      <c r="O21" s="51">
        <v>0.5</v>
      </c>
      <c r="P21" s="318"/>
      <c r="Q21" s="51">
        <v>0.5</v>
      </c>
      <c r="R21" s="318"/>
      <c r="S21" s="51">
        <v>1</v>
      </c>
      <c r="T21" s="318"/>
      <c r="U21" s="51"/>
      <c r="V21" s="318"/>
      <c r="W21" s="52"/>
      <c r="X21" s="318"/>
      <c r="Y21" s="52"/>
      <c r="Z21" s="318"/>
      <c r="AA21" s="51"/>
      <c r="AB21" s="318"/>
      <c r="AC21" s="51"/>
      <c r="AD21" s="318"/>
    </row>
    <row r="22" spans="1:30">
      <c r="A22" s="98" t="s">
        <v>27</v>
      </c>
      <c r="B22" s="330">
        <v>11</v>
      </c>
      <c r="C22" s="331"/>
      <c r="D22" s="94" t="s">
        <v>152</v>
      </c>
      <c r="E22" s="59"/>
      <c r="F22" s="332">
        <v>0</v>
      </c>
      <c r="G22" s="288" t="s">
        <v>223</v>
      </c>
      <c r="H22" s="317">
        <v>1</v>
      </c>
      <c r="I22" s="54">
        <v>17</v>
      </c>
      <c r="J22" s="317">
        <v>1.5</v>
      </c>
      <c r="K22" s="49">
        <v>19</v>
      </c>
      <c r="L22" s="319">
        <v>1.5</v>
      </c>
      <c r="M22" s="53">
        <v>17</v>
      </c>
      <c r="N22" s="317">
        <v>2.5</v>
      </c>
      <c r="O22" s="48">
        <v>8</v>
      </c>
      <c r="P22" s="317">
        <v>3</v>
      </c>
      <c r="Q22" s="53">
        <v>10</v>
      </c>
      <c r="R22" s="317">
        <v>3.5</v>
      </c>
      <c r="S22" s="54">
        <v>3</v>
      </c>
      <c r="T22" s="317">
        <v>3.5</v>
      </c>
      <c r="U22" s="48"/>
      <c r="V22" s="319"/>
      <c r="W22" s="53"/>
      <c r="X22" s="317"/>
      <c r="Y22" s="48"/>
      <c r="Z22" s="317"/>
      <c r="AA22" s="53"/>
      <c r="AB22" s="319"/>
      <c r="AC22" s="53"/>
      <c r="AD22" s="319"/>
    </row>
    <row r="23" spans="1:30" ht="18" thickBot="1">
      <c r="A23" s="99"/>
      <c r="B23" s="137">
        <v>1519</v>
      </c>
      <c r="C23" s="141">
        <v>1576</v>
      </c>
      <c r="D23" s="95" t="s">
        <v>85</v>
      </c>
      <c r="E23" s="60"/>
      <c r="F23" s="333"/>
      <c r="G23" s="289" t="s">
        <v>273</v>
      </c>
      <c r="H23" s="318"/>
      <c r="I23" s="52">
        <v>0.5</v>
      </c>
      <c r="J23" s="318"/>
      <c r="K23" s="52">
        <v>0</v>
      </c>
      <c r="L23" s="320"/>
      <c r="M23" s="51" t="s">
        <v>273</v>
      </c>
      <c r="N23" s="318"/>
      <c r="O23" s="52">
        <v>0.5</v>
      </c>
      <c r="P23" s="318"/>
      <c r="Q23" s="52">
        <v>0.5</v>
      </c>
      <c r="R23" s="318"/>
      <c r="S23" s="52">
        <v>0</v>
      </c>
      <c r="T23" s="318"/>
      <c r="U23" s="52"/>
      <c r="V23" s="320"/>
      <c r="W23" s="52"/>
      <c r="X23" s="318"/>
      <c r="Y23" s="52"/>
      <c r="Z23" s="318"/>
      <c r="AA23" s="52"/>
      <c r="AB23" s="320"/>
      <c r="AC23" s="52"/>
      <c r="AD23" s="320"/>
    </row>
    <row r="24" spans="1:30">
      <c r="A24" s="98" t="s">
        <v>28</v>
      </c>
      <c r="B24" s="330">
        <v>19</v>
      </c>
      <c r="C24" s="331"/>
      <c r="D24" s="94" t="s">
        <v>259</v>
      </c>
      <c r="E24" s="58"/>
      <c r="F24" s="332">
        <v>0</v>
      </c>
      <c r="G24" s="48">
        <v>16</v>
      </c>
      <c r="H24" s="317">
        <v>0</v>
      </c>
      <c r="I24" s="53">
        <v>9</v>
      </c>
      <c r="J24" s="317">
        <v>0</v>
      </c>
      <c r="K24" s="54">
        <v>11</v>
      </c>
      <c r="L24" s="317">
        <v>1</v>
      </c>
      <c r="M24" s="53">
        <v>6</v>
      </c>
      <c r="N24" s="317">
        <v>1</v>
      </c>
      <c r="O24" s="53">
        <v>10</v>
      </c>
      <c r="P24" s="319">
        <v>1.5</v>
      </c>
      <c r="Q24" s="54">
        <v>14</v>
      </c>
      <c r="R24" s="319">
        <v>2.5</v>
      </c>
      <c r="S24" s="288" t="s">
        <v>223</v>
      </c>
      <c r="T24" s="317">
        <v>3.5</v>
      </c>
      <c r="U24" s="277"/>
      <c r="V24" s="317"/>
      <c r="W24" s="54"/>
      <c r="X24" s="317"/>
      <c r="Y24" s="53"/>
      <c r="Z24" s="317"/>
      <c r="AA24" s="277"/>
      <c r="AB24" s="317"/>
      <c r="AC24" s="277"/>
      <c r="AD24" s="317"/>
    </row>
    <row r="25" spans="1:30" ht="18" thickBot="1">
      <c r="A25" s="99"/>
      <c r="B25" s="137">
        <v>0</v>
      </c>
      <c r="C25" s="141">
        <v>0</v>
      </c>
      <c r="D25" s="95" t="s">
        <v>266</v>
      </c>
      <c r="E25" s="58"/>
      <c r="F25" s="333"/>
      <c r="G25" s="52">
        <v>0</v>
      </c>
      <c r="H25" s="318"/>
      <c r="I25" s="52">
        <v>0</v>
      </c>
      <c r="J25" s="318"/>
      <c r="K25" s="51">
        <v>1</v>
      </c>
      <c r="L25" s="318"/>
      <c r="M25" s="51">
        <v>0</v>
      </c>
      <c r="N25" s="318"/>
      <c r="O25" s="52">
        <v>0.5</v>
      </c>
      <c r="P25" s="320"/>
      <c r="Q25" s="52">
        <v>1</v>
      </c>
      <c r="R25" s="320"/>
      <c r="S25" s="289" t="s">
        <v>273</v>
      </c>
      <c r="T25" s="318"/>
      <c r="U25" s="52"/>
      <c r="V25" s="318"/>
      <c r="W25" s="52"/>
      <c r="X25" s="318"/>
      <c r="Y25" s="52"/>
      <c r="Z25" s="318"/>
      <c r="AA25" s="52"/>
      <c r="AB25" s="318"/>
      <c r="AC25" s="52"/>
      <c r="AD25" s="318"/>
    </row>
    <row r="26" spans="1:30">
      <c r="A26" s="98" t="s">
        <v>29</v>
      </c>
      <c r="B26" s="338">
        <v>8</v>
      </c>
      <c r="C26" s="339"/>
      <c r="D26" s="94" t="s">
        <v>193</v>
      </c>
      <c r="E26" s="59"/>
      <c r="F26" s="340">
        <v>1</v>
      </c>
      <c r="G26" s="48">
        <v>3</v>
      </c>
      <c r="H26" s="317">
        <v>1</v>
      </c>
      <c r="I26" s="278" t="s">
        <v>223</v>
      </c>
      <c r="J26" s="317">
        <v>1</v>
      </c>
      <c r="K26" s="54">
        <v>4</v>
      </c>
      <c r="L26" s="317">
        <v>1</v>
      </c>
      <c r="M26" s="49">
        <v>20</v>
      </c>
      <c r="N26" s="319">
        <v>2</v>
      </c>
      <c r="O26" s="53">
        <v>11</v>
      </c>
      <c r="P26" s="319">
        <v>2.5</v>
      </c>
      <c r="Q26" s="54">
        <v>6</v>
      </c>
      <c r="R26" s="317">
        <v>3</v>
      </c>
      <c r="S26" s="278" t="s">
        <v>223</v>
      </c>
      <c r="T26" s="317">
        <v>3</v>
      </c>
      <c r="U26" s="54"/>
      <c r="V26" s="317"/>
      <c r="W26" s="54"/>
      <c r="X26" s="317"/>
      <c r="Y26" s="54"/>
      <c r="Z26" s="317"/>
      <c r="AA26" s="54"/>
      <c r="AB26" s="319"/>
      <c r="AC26" s="54"/>
      <c r="AD26" s="319"/>
    </row>
    <row r="27" spans="1:30" ht="18" thickBot="1">
      <c r="A27" s="99"/>
      <c r="B27" s="137">
        <v>1645</v>
      </c>
      <c r="C27" s="141">
        <v>1684</v>
      </c>
      <c r="D27" s="95" t="s">
        <v>194</v>
      </c>
      <c r="E27" s="60"/>
      <c r="F27" s="341"/>
      <c r="G27" s="51">
        <v>0</v>
      </c>
      <c r="H27" s="318"/>
      <c r="I27" s="279">
        <v>0</v>
      </c>
      <c r="J27" s="318"/>
      <c r="K27" s="52">
        <v>0</v>
      </c>
      <c r="L27" s="318"/>
      <c r="M27" s="52">
        <v>1</v>
      </c>
      <c r="N27" s="320"/>
      <c r="O27" s="52">
        <v>0.5</v>
      </c>
      <c r="P27" s="320"/>
      <c r="Q27" s="52">
        <v>0.5</v>
      </c>
      <c r="R27" s="318"/>
      <c r="S27" s="279">
        <v>0</v>
      </c>
      <c r="T27" s="318"/>
      <c r="U27" s="51"/>
      <c r="V27" s="318"/>
      <c r="W27" s="51"/>
      <c r="X27" s="318"/>
      <c r="Y27" s="51"/>
      <c r="Z27" s="318"/>
      <c r="AA27" s="275"/>
      <c r="AB27" s="320"/>
      <c r="AC27" s="275"/>
      <c r="AD27" s="320"/>
    </row>
    <row r="28" spans="1:30">
      <c r="A28" s="98" t="s">
        <v>30</v>
      </c>
      <c r="B28" s="330">
        <v>13</v>
      </c>
      <c r="C28" s="331"/>
      <c r="D28" s="94" t="s">
        <v>173</v>
      </c>
      <c r="E28" s="59"/>
      <c r="F28" s="332">
        <v>0</v>
      </c>
      <c r="G28" s="53">
        <v>7</v>
      </c>
      <c r="H28" s="319">
        <v>1</v>
      </c>
      <c r="I28" s="53">
        <v>10</v>
      </c>
      <c r="J28" s="317">
        <v>1</v>
      </c>
      <c r="K28" s="48">
        <v>16</v>
      </c>
      <c r="L28" s="317">
        <v>2</v>
      </c>
      <c r="M28" s="54">
        <v>18</v>
      </c>
      <c r="N28" s="319">
        <v>3</v>
      </c>
      <c r="O28" s="49">
        <v>17</v>
      </c>
      <c r="P28" s="319">
        <v>3</v>
      </c>
      <c r="Q28" s="278" t="s">
        <v>223</v>
      </c>
      <c r="R28" s="317">
        <v>3</v>
      </c>
      <c r="S28" s="54">
        <v>9</v>
      </c>
      <c r="T28" s="317">
        <v>3</v>
      </c>
      <c r="U28" s="53"/>
      <c r="V28" s="319"/>
      <c r="W28" s="54"/>
      <c r="X28" s="319"/>
      <c r="Y28" s="48"/>
      <c r="Z28" s="319"/>
      <c r="AA28" s="53"/>
      <c r="AB28" s="319"/>
      <c r="AC28" s="53"/>
      <c r="AD28" s="319"/>
    </row>
    <row r="29" spans="1:30" ht="18" thickBot="1">
      <c r="A29" s="99"/>
      <c r="B29" s="137">
        <v>1471</v>
      </c>
      <c r="C29" s="141">
        <v>1448</v>
      </c>
      <c r="D29" s="95" t="s">
        <v>174</v>
      </c>
      <c r="E29" s="60"/>
      <c r="F29" s="333"/>
      <c r="G29" s="52">
        <v>0</v>
      </c>
      <c r="H29" s="320"/>
      <c r="I29" s="52">
        <v>0</v>
      </c>
      <c r="J29" s="318"/>
      <c r="K29" s="52">
        <v>1</v>
      </c>
      <c r="L29" s="318"/>
      <c r="M29" s="52">
        <v>1</v>
      </c>
      <c r="N29" s="320"/>
      <c r="O29" s="52">
        <v>1</v>
      </c>
      <c r="P29" s="320"/>
      <c r="Q29" s="279">
        <v>0</v>
      </c>
      <c r="R29" s="318"/>
      <c r="S29" s="52">
        <v>0</v>
      </c>
      <c r="T29" s="318"/>
      <c r="U29" s="52"/>
      <c r="V29" s="320"/>
      <c r="W29" s="51"/>
      <c r="X29" s="320"/>
      <c r="Y29" s="52"/>
      <c r="Z29" s="320"/>
      <c r="AA29" s="52"/>
      <c r="AB29" s="320"/>
      <c r="AC29" s="52"/>
      <c r="AD29" s="320"/>
    </row>
    <row r="30" spans="1:30">
      <c r="A30" s="98" t="s">
        <v>31</v>
      </c>
      <c r="B30" s="330">
        <v>14</v>
      </c>
      <c r="C30" s="331"/>
      <c r="D30" s="94" t="s">
        <v>127</v>
      </c>
      <c r="E30" s="59"/>
      <c r="F30" s="332">
        <v>0</v>
      </c>
      <c r="G30" s="48">
        <v>18</v>
      </c>
      <c r="H30" s="317">
        <v>0</v>
      </c>
      <c r="I30" s="54">
        <v>20</v>
      </c>
      <c r="J30" s="317">
        <v>0</v>
      </c>
      <c r="K30" s="53">
        <v>17</v>
      </c>
      <c r="L30" s="319">
        <v>1</v>
      </c>
      <c r="M30" s="53">
        <v>16</v>
      </c>
      <c r="N30" s="319">
        <v>2</v>
      </c>
      <c r="O30" s="54">
        <v>12</v>
      </c>
      <c r="P30" s="319">
        <v>2</v>
      </c>
      <c r="Q30" s="53">
        <v>19</v>
      </c>
      <c r="R30" s="319">
        <v>2</v>
      </c>
      <c r="S30" s="288" t="s">
        <v>223</v>
      </c>
      <c r="T30" s="319">
        <v>3</v>
      </c>
      <c r="U30" s="277"/>
      <c r="V30" s="319"/>
      <c r="W30" s="49"/>
      <c r="X30" s="319"/>
      <c r="Y30" s="277"/>
      <c r="Z30" s="319"/>
      <c r="AA30" s="277"/>
      <c r="AB30" s="319"/>
      <c r="AC30" s="277"/>
      <c r="AD30" s="319"/>
    </row>
    <row r="31" spans="1:30" ht="18" thickBot="1">
      <c r="A31" s="99"/>
      <c r="B31" s="137">
        <v>1442</v>
      </c>
      <c r="C31" s="141">
        <v>1432</v>
      </c>
      <c r="D31" s="95" t="s">
        <v>128</v>
      </c>
      <c r="E31" s="60"/>
      <c r="F31" s="333"/>
      <c r="G31" s="52">
        <v>0</v>
      </c>
      <c r="H31" s="318"/>
      <c r="I31" s="52">
        <v>0</v>
      </c>
      <c r="J31" s="318"/>
      <c r="K31" s="52">
        <v>1</v>
      </c>
      <c r="L31" s="320"/>
      <c r="M31" s="51">
        <v>1</v>
      </c>
      <c r="N31" s="320"/>
      <c r="O31" s="52">
        <v>0</v>
      </c>
      <c r="P31" s="320"/>
      <c r="Q31" s="52">
        <v>0</v>
      </c>
      <c r="R31" s="320"/>
      <c r="S31" s="289" t="s">
        <v>273</v>
      </c>
      <c r="T31" s="320"/>
      <c r="U31" s="52"/>
      <c r="V31" s="320"/>
      <c r="W31" s="52"/>
      <c r="X31" s="320"/>
      <c r="Y31" s="52"/>
      <c r="Z31" s="320"/>
      <c r="AA31" s="52"/>
      <c r="AB31" s="320"/>
      <c r="AC31" s="52"/>
      <c r="AD31" s="320"/>
    </row>
    <row r="32" spans="1:30">
      <c r="A32" s="167" t="s">
        <v>32</v>
      </c>
      <c r="B32" s="330">
        <v>16</v>
      </c>
      <c r="C32" s="331"/>
      <c r="D32" s="94" t="s">
        <v>88</v>
      </c>
      <c r="E32" s="59"/>
      <c r="F32" s="332">
        <v>0</v>
      </c>
      <c r="G32" s="53">
        <v>19</v>
      </c>
      <c r="H32" s="317">
        <v>1</v>
      </c>
      <c r="I32" s="54">
        <v>12</v>
      </c>
      <c r="J32" s="317">
        <v>1</v>
      </c>
      <c r="K32" s="53">
        <v>13</v>
      </c>
      <c r="L32" s="319">
        <v>1</v>
      </c>
      <c r="M32" s="54">
        <v>14</v>
      </c>
      <c r="N32" s="317">
        <v>1</v>
      </c>
      <c r="O32" s="53">
        <v>18</v>
      </c>
      <c r="P32" s="319">
        <v>2</v>
      </c>
      <c r="Q32" s="54">
        <v>17</v>
      </c>
      <c r="R32" s="319">
        <v>3</v>
      </c>
      <c r="S32" s="53">
        <v>6</v>
      </c>
      <c r="T32" s="319">
        <v>3</v>
      </c>
      <c r="U32" s="54"/>
      <c r="V32" s="317"/>
      <c r="W32" s="53"/>
      <c r="X32" s="317"/>
      <c r="Y32" s="277"/>
      <c r="Z32" s="317"/>
      <c r="AA32" s="277"/>
      <c r="AB32" s="319"/>
      <c r="AC32" s="277"/>
      <c r="AD32" s="319"/>
    </row>
    <row r="33" spans="1:30" ht="18" thickBot="1">
      <c r="A33" s="168"/>
      <c r="B33" s="137">
        <v>1409</v>
      </c>
      <c r="C33" s="141">
        <v>1398</v>
      </c>
      <c r="D33" s="95" t="s">
        <v>89</v>
      </c>
      <c r="E33" s="60"/>
      <c r="F33" s="333"/>
      <c r="G33" s="51">
        <v>1</v>
      </c>
      <c r="H33" s="318"/>
      <c r="I33" s="52">
        <v>0</v>
      </c>
      <c r="J33" s="318"/>
      <c r="K33" s="52">
        <v>0</v>
      </c>
      <c r="L33" s="320"/>
      <c r="M33" s="52">
        <v>0</v>
      </c>
      <c r="N33" s="318"/>
      <c r="O33" s="52">
        <v>1</v>
      </c>
      <c r="P33" s="320"/>
      <c r="Q33" s="52">
        <v>1</v>
      </c>
      <c r="R33" s="320"/>
      <c r="S33" s="52">
        <v>0</v>
      </c>
      <c r="T33" s="320"/>
      <c r="U33" s="52"/>
      <c r="V33" s="318"/>
      <c r="W33" s="51"/>
      <c r="X33" s="318"/>
      <c r="Y33" s="52"/>
      <c r="Z33" s="318"/>
      <c r="AA33" s="52"/>
      <c r="AB33" s="320"/>
      <c r="AC33" s="52"/>
      <c r="AD33" s="320"/>
    </row>
    <row r="34" spans="1:30">
      <c r="A34" s="167" t="s">
        <v>33</v>
      </c>
      <c r="B34" s="330">
        <v>12</v>
      </c>
      <c r="C34" s="331"/>
      <c r="D34" s="94" t="s">
        <v>271</v>
      </c>
      <c r="E34" s="59"/>
      <c r="F34" s="332">
        <v>0</v>
      </c>
      <c r="G34" s="278" t="s">
        <v>223</v>
      </c>
      <c r="H34" s="317">
        <v>0</v>
      </c>
      <c r="I34" s="53">
        <v>16</v>
      </c>
      <c r="J34" s="317">
        <v>1</v>
      </c>
      <c r="K34" s="278" t="s">
        <v>223</v>
      </c>
      <c r="L34" s="317">
        <v>1</v>
      </c>
      <c r="M34" s="48">
        <v>9</v>
      </c>
      <c r="N34" s="317">
        <v>1.5</v>
      </c>
      <c r="O34" s="53">
        <v>14</v>
      </c>
      <c r="P34" s="319">
        <v>2.5</v>
      </c>
      <c r="Q34" s="278" t="s">
        <v>223</v>
      </c>
      <c r="R34" s="317">
        <v>2.5</v>
      </c>
      <c r="S34" s="278" t="s">
        <v>223</v>
      </c>
      <c r="T34" s="317">
        <v>2.5</v>
      </c>
      <c r="U34" s="54"/>
      <c r="V34" s="319"/>
      <c r="W34" s="53"/>
      <c r="X34" s="319"/>
      <c r="Y34" s="48"/>
      <c r="Z34" s="319"/>
      <c r="AA34" s="54"/>
      <c r="AB34" s="319"/>
      <c r="AC34" s="54"/>
      <c r="AD34" s="319"/>
    </row>
    <row r="35" spans="1:30" ht="18" thickBot="1">
      <c r="A35" s="168"/>
      <c r="B35" s="137">
        <v>1498</v>
      </c>
      <c r="C35" s="141">
        <v>1640</v>
      </c>
      <c r="D35" s="95" t="s">
        <v>274</v>
      </c>
      <c r="E35" s="60"/>
      <c r="F35" s="333"/>
      <c r="G35" s="279">
        <v>0</v>
      </c>
      <c r="H35" s="318"/>
      <c r="I35" s="52">
        <v>1</v>
      </c>
      <c r="J35" s="318"/>
      <c r="K35" s="279">
        <v>0</v>
      </c>
      <c r="L35" s="318"/>
      <c r="M35" s="52">
        <v>0.5</v>
      </c>
      <c r="N35" s="318"/>
      <c r="O35" s="52">
        <v>1</v>
      </c>
      <c r="P35" s="320"/>
      <c r="Q35" s="279">
        <v>0</v>
      </c>
      <c r="R35" s="318"/>
      <c r="S35" s="279">
        <v>0</v>
      </c>
      <c r="T35" s="318"/>
      <c r="U35" s="52"/>
      <c r="V35" s="320"/>
      <c r="W35" s="51"/>
      <c r="X35" s="320"/>
      <c r="Y35" s="52"/>
      <c r="Z35" s="320"/>
      <c r="AA35" s="52"/>
      <c r="AB35" s="320"/>
      <c r="AC35" s="52"/>
      <c r="AD35" s="320"/>
    </row>
    <row r="36" spans="1:30">
      <c r="A36" s="167" t="s">
        <v>34</v>
      </c>
      <c r="B36" s="330">
        <v>18</v>
      </c>
      <c r="C36" s="331"/>
      <c r="D36" s="94" t="s">
        <v>258</v>
      </c>
      <c r="E36" s="58"/>
      <c r="F36" s="332">
        <v>0</v>
      </c>
      <c r="G36" s="53">
        <v>14</v>
      </c>
      <c r="H36" s="317">
        <v>1</v>
      </c>
      <c r="I36" s="54">
        <v>7</v>
      </c>
      <c r="J36" s="317">
        <v>1.5</v>
      </c>
      <c r="K36" s="54">
        <v>6</v>
      </c>
      <c r="L36" s="317">
        <v>2</v>
      </c>
      <c r="M36" s="53">
        <v>13</v>
      </c>
      <c r="N36" s="317">
        <v>2</v>
      </c>
      <c r="O36" s="54">
        <v>16</v>
      </c>
      <c r="P36" s="319">
        <v>2</v>
      </c>
      <c r="Q36" s="278" t="s">
        <v>223</v>
      </c>
      <c r="R36" s="319">
        <v>2</v>
      </c>
      <c r="S36" s="278" t="s">
        <v>223</v>
      </c>
      <c r="T36" s="319">
        <v>2</v>
      </c>
      <c r="U36" s="277"/>
      <c r="V36" s="319"/>
      <c r="W36" s="53"/>
      <c r="X36" s="319"/>
      <c r="Y36" s="277"/>
      <c r="Z36" s="319"/>
      <c r="AA36" s="277"/>
      <c r="AB36" s="319"/>
      <c r="AC36" s="277"/>
      <c r="AD36" s="319"/>
    </row>
    <row r="37" spans="1:30" ht="18" thickBot="1">
      <c r="A37" s="168"/>
      <c r="B37" s="137">
        <v>0</v>
      </c>
      <c r="C37" s="141">
        <v>1456</v>
      </c>
      <c r="D37" s="95" t="s">
        <v>265</v>
      </c>
      <c r="E37" s="58"/>
      <c r="F37" s="333"/>
      <c r="G37" s="52">
        <v>1</v>
      </c>
      <c r="H37" s="318"/>
      <c r="I37" s="51">
        <v>0.5</v>
      </c>
      <c r="J37" s="318"/>
      <c r="K37" s="51">
        <v>0.5</v>
      </c>
      <c r="L37" s="318"/>
      <c r="M37" s="52">
        <v>0</v>
      </c>
      <c r="N37" s="318"/>
      <c r="O37" s="52">
        <v>0</v>
      </c>
      <c r="P37" s="320"/>
      <c r="Q37" s="279">
        <v>0</v>
      </c>
      <c r="R37" s="320"/>
      <c r="S37" s="279">
        <v>0</v>
      </c>
      <c r="T37" s="320"/>
      <c r="U37" s="52"/>
      <c r="V37" s="320"/>
      <c r="W37" s="51"/>
      <c r="X37" s="320"/>
      <c r="Y37" s="52"/>
      <c r="Z37" s="320"/>
      <c r="AA37" s="52"/>
      <c r="AB37" s="320"/>
      <c r="AC37" s="52"/>
      <c r="AD37" s="320"/>
    </row>
    <row r="38" spans="1:30">
      <c r="A38" s="98" t="s">
        <v>35</v>
      </c>
      <c r="B38" s="330">
        <v>17</v>
      </c>
      <c r="C38" s="331"/>
      <c r="D38" s="94" t="s">
        <v>168</v>
      </c>
      <c r="E38" s="58"/>
      <c r="F38" s="332">
        <v>0</v>
      </c>
      <c r="G38" s="288" t="s">
        <v>223</v>
      </c>
      <c r="H38" s="317">
        <v>0</v>
      </c>
      <c r="I38" s="53">
        <v>11</v>
      </c>
      <c r="J38" s="317">
        <v>0.5</v>
      </c>
      <c r="K38" s="48">
        <v>14</v>
      </c>
      <c r="L38" s="319">
        <v>0.5</v>
      </c>
      <c r="M38" s="54">
        <v>11</v>
      </c>
      <c r="N38" s="317">
        <v>0.5</v>
      </c>
      <c r="O38" s="54">
        <v>13</v>
      </c>
      <c r="P38" s="319">
        <v>1.5</v>
      </c>
      <c r="Q38" s="53">
        <v>16</v>
      </c>
      <c r="R38" s="319">
        <v>1.5</v>
      </c>
      <c r="S38" s="48">
        <v>10</v>
      </c>
      <c r="T38" s="317">
        <v>1.5</v>
      </c>
      <c r="U38" s="277"/>
      <c r="V38" s="317"/>
      <c r="W38" s="277"/>
      <c r="X38" s="317"/>
      <c r="Y38" s="277"/>
      <c r="Z38" s="317"/>
      <c r="AA38" s="277"/>
      <c r="AB38" s="317"/>
      <c r="AC38" s="277"/>
      <c r="AD38" s="317"/>
    </row>
    <row r="39" spans="1:30" ht="18" thickBot="1">
      <c r="A39" s="99"/>
      <c r="B39" s="137">
        <v>1315</v>
      </c>
      <c r="C39" s="141">
        <v>1372</v>
      </c>
      <c r="D39" s="95" t="s">
        <v>169</v>
      </c>
      <c r="E39" s="58"/>
      <c r="F39" s="333"/>
      <c r="G39" s="289" t="s">
        <v>273</v>
      </c>
      <c r="H39" s="318"/>
      <c r="I39" s="51">
        <v>0.5</v>
      </c>
      <c r="J39" s="318"/>
      <c r="K39" s="52">
        <v>0</v>
      </c>
      <c r="L39" s="320"/>
      <c r="M39" s="52">
        <v>0</v>
      </c>
      <c r="N39" s="318"/>
      <c r="O39" s="52">
        <v>0</v>
      </c>
      <c r="P39" s="320"/>
      <c r="Q39" s="52">
        <v>0</v>
      </c>
      <c r="R39" s="320"/>
      <c r="S39" s="52">
        <v>0</v>
      </c>
      <c r="T39" s="318"/>
      <c r="U39" s="52"/>
      <c r="V39" s="318"/>
      <c r="W39" s="52"/>
      <c r="X39" s="318"/>
      <c r="Y39" s="52"/>
      <c r="Z39" s="318"/>
      <c r="AA39" s="52"/>
      <c r="AB39" s="318"/>
      <c r="AC39" s="52"/>
      <c r="AD39" s="318"/>
    </row>
    <row r="40" spans="1:30">
      <c r="A40" s="167" t="s">
        <v>36</v>
      </c>
      <c r="B40" s="330">
        <v>20</v>
      </c>
      <c r="C40" s="331"/>
      <c r="D40" s="94" t="s">
        <v>221</v>
      </c>
      <c r="E40" s="58"/>
      <c r="F40" s="332">
        <v>0</v>
      </c>
      <c r="G40" s="278" t="s">
        <v>223</v>
      </c>
      <c r="H40" s="317">
        <v>0</v>
      </c>
      <c r="I40" s="53">
        <v>14</v>
      </c>
      <c r="J40" s="317">
        <v>1</v>
      </c>
      <c r="K40" s="278" t="s">
        <v>223</v>
      </c>
      <c r="L40" s="317">
        <v>1</v>
      </c>
      <c r="M40" s="54">
        <v>8</v>
      </c>
      <c r="N40" s="317">
        <v>1</v>
      </c>
      <c r="O40" s="278" t="s">
        <v>223</v>
      </c>
      <c r="P40" s="317">
        <v>1</v>
      </c>
      <c r="Q40" s="278" t="s">
        <v>223</v>
      </c>
      <c r="R40" s="317">
        <v>1</v>
      </c>
      <c r="S40" s="278" t="s">
        <v>223</v>
      </c>
      <c r="T40" s="317">
        <v>1</v>
      </c>
      <c r="U40" s="54"/>
      <c r="V40" s="319"/>
      <c r="W40" s="277"/>
      <c r="X40" s="319"/>
      <c r="Y40" s="277"/>
      <c r="Z40" s="319"/>
      <c r="AA40" s="277"/>
      <c r="AB40" s="319"/>
      <c r="AC40" s="277"/>
      <c r="AD40" s="319"/>
    </row>
    <row r="41" spans="1:30" ht="18" thickBot="1">
      <c r="A41" s="168"/>
      <c r="B41" s="137">
        <v>0</v>
      </c>
      <c r="C41" s="141">
        <v>0</v>
      </c>
      <c r="D41" s="95" t="s">
        <v>194</v>
      </c>
      <c r="E41" s="58"/>
      <c r="F41" s="333"/>
      <c r="G41" s="279">
        <v>0</v>
      </c>
      <c r="H41" s="318"/>
      <c r="I41" s="52">
        <v>1</v>
      </c>
      <c r="J41" s="318"/>
      <c r="K41" s="279">
        <v>0</v>
      </c>
      <c r="L41" s="318"/>
      <c r="M41" s="51">
        <v>0</v>
      </c>
      <c r="N41" s="318"/>
      <c r="O41" s="279">
        <v>0</v>
      </c>
      <c r="P41" s="318"/>
      <c r="Q41" s="279">
        <v>0</v>
      </c>
      <c r="R41" s="318"/>
      <c r="S41" s="279">
        <v>0</v>
      </c>
      <c r="T41" s="318"/>
      <c r="U41" s="52"/>
      <c r="V41" s="320"/>
      <c r="W41" s="52"/>
      <c r="X41" s="320"/>
      <c r="Y41" s="52"/>
      <c r="Z41" s="320"/>
      <c r="AA41" s="52"/>
      <c r="AB41" s="320"/>
      <c r="AC41" s="52"/>
      <c r="AD41" s="320"/>
    </row>
    <row r="42" spans="1:30">
      <c r="A42" s="98" t="s">
        <v>37</v>
      </c>
      <c r="B42" s="334"/>
      <c r="C42" s="335"/>
      <c r="D42" s="94"/>
      <c r="E42" s="58"/>
      <c r="F42" s="336"/>
      <c r="G42" s="54"/>
      <c r="H42" s="317"/>
      <c r="I42" s="53"/>
      <c r="J42" s="317"/>
      <c r="K42" s="48"/>
      <c r="L42" s="319"/>
      <c r="M42" s="277"/>
      <c r="N42" s="317"/>
      <c r="O42" s="277"/>
      <c r="P42" s="319"/>
      <c r="Q42" s="277"/>
      <c r="R42" s="319"/>
      <c r="S42" s="277"/>
      <c r="T42" s="319"/>
      <c r="U42" s="277"/>
      <c r="V42" s="319"/>
      <c r="W42" s="277"/>
      <c r="X42" s="319"/>
      <c r="Y42" s="277"/>
      <c r="Z42" s="319"/>
      <c r="AA42" s="277"/>
      <c r="AB42" s="319"/>
      <c r="AC42" s="277"/>
      <c r="AD42" s="319"/>
    </row>
    <row r="43" spans="1:30" ht="18" thickBot="1">
      <c r="A43" s="99"/>
      <c r="B43" s="137"/>
      <c r="C43" s="141"/>
      <c r="D43" s="95"/>
      <c r="E43" s="58"/>
      <c r="F43" s="337"/>
      <c r="G43" s="52"/>
      <c r="H43" s="318"/>
      <c r="I43" s="51"/>
      <c r="J43" s="318"/>
      <c r="K43" s="52"/>
      <c r="L43" s="320"/>
      <c r="M43" s="316"/>
      <c r="N43" s="318"/>
      <c r="O43" s="52"/>
      <c r="P43" s="320"/>
      <c r="Q43" s="52"/>
      <c r="R43" s="320"/>
      <c r="S43" s="52"/>
      <c r="T43" s="320"/>
      <c r="U43" s="52"/>
      <c r="V43" s="320"/>
      <c r="W43" s="52"/>
      <c r="X43" s="320"/>
      <c r="Y43" s="52"/>
      <c r="Z43" s="320"/>
      <c r="AA43" s="52"/>
      <c r="AB43" s="320"/>
      <c r="AC43" s="52"/>
      <c r="AD43" s="320"/>
    </row>
    <row r="44" spans="1:30">
      <c r="A44" s="167" t="s">
        <v>38</v>
      </c>
      <c r="B44" s="334"/>
      <c r="C44" s="335"/>
      <c r="D44" s="94"/>
      <c r="E44" s="59"/>
      <c r="F44" s="336"/>
      <c r="G44" s="277"/>
      <c r="H44" s="317"/>
      <c r="I44" s="277"/>
      <c r="J44" s="317"/>
      <c r="K44" s="277"/>
      <c r="L44" s="317"/>
      <c r="M44" s="277"/>
      <c r="N44" s="317"/>
      <c r="O44" s="54"/>
      <c r="P44" s="319"/>
      <c r="Q44" s="54"/>
      <c r="R44" s="319"/>
      <c r="S44" s="53"/>
      <c r="T44" s="317"/>
      <c r="U44" s="53"/>
      <c r="V44" s="317"/>
      <c r="W44" s="54"/>
      <c r="X44" s="317"/>
      <c r="Y44" s="53"/>
      <c r="Z44" s="317"/>
      <c r="AA44" s="277"/>
      <c r="AB44" s="317"/>
      <c r="AC44" s="277"/>
      <c r="AD44" s="317"/>
    </row>
    <row r="45" spans="1:30" ht="18" thickBot="1">
      <c r="A45" s="168"/>
      <c r="B45" s="137"/>
      <c r="C45" s="141"/>
      <c r="D45" s="95"/>
      <c r="E45" s="60"/>
      <c r="F45" s="337"/>
      <c r="G45" s="316"/>
      <c r="H45" s="318"/>
      <c r="I45" s="316"/>
      <c r="J45" s="318"/>
      <c r="K45" s="316"/>
      <c r="L45" s="318"/>
      <c r="M45" s="316"/>
      <c r="N45" s="318"/>
      <c r="O45" s="52"/>
      <c r="P45" s="320"/>
      <c r="Q45" s="52"/>
      <c r="R45" s="320"/>
      <c r="S45" s="52"/>
      <c r="T45" s="318"/>
      <c r="U45" s="52"/>
      <c r="V45" s="318"/>
      <c r="W45" s="52"/>
      <c r="X45" s="318"/>
      <c r="Y45" s="52"/>
      <c r="Z45" s="318"/>
      <c r="AA45" s="52"/>
      <c r="AB45" s="318"/>
      <c r="AC45" s="52"/>
      <c r="AD45" s="318"/>
    </row>
    <row r="46" spans="1:30">
      <c r="A46" s="167" t="s">
        <v>62</v>
      </c>
      <c r="B46" s="334"/>
      <c r="C46" s="335"/>
      <c r="D46" s="94"/>
      <c r="E46" s="59"/>
      <c r="F46" s="336"/>
      <c r="G46" s="277"/>
      <c r="H46" s="319"/>
      <c r="I46" s="48"/>
      <c r="J46" s="319"/>
      <c r="K46" s="277"/>
      <c r="L46" s="317"/>
      <c r="M46" s="277"/>
      <c r="N46" s="319"/>
      <c r="O46" s="277"/>
      <c r="P46" s="319"/>
      <c r="Q46" s="277"/>
      <c r="R46" s="319"/>
      <c r="S46" s="277"/>
      <c r="T46" s="319"/>
      <c r="U46" s="277"/>
      <c r="V46" s="319"/>
      <c r="W46" s="277"/>
      <c r="X46" s="319"/>
      <c r="Y46" s="277"/>
      <c r="Z46" s="319"/>
      <c r="AA46" s="277"/>
      <c r="AB46" s="319"/>
      <c r="AC46" s="277"/>
      <c r="AD46" s="319"/>
    </row>
    <row r="47" spans="1:30" ht="18" thickBot="1">
      <c r="A47" s="168"/>
      <c r="B47" s="137"/>
      <c r="C47" s="141"/>
      <c r="D47" s="95"/>
      <c r="E47" s="60"/>
      <c r="F47" s="337"/>
      <c r="G47" s="52"/>
      <c r="H47" s="320"/>
      <c r="I47" s="52"/>
      <c r="J47" s="320"/>
      <c r="K47" s="52"/>
      <c r="L47" s="318"/>
      <c r="M47" s="52"/>
      <c r="N47" s="320"/>
      <c r="O47" s="52"/>
      <c r="P47" s="320"/>
      <c r="Q47" s="52"/>
      <c r="R47" s="320"/>
      <c r="S47" s="52"/>
      <c r="T47" s="320"/>
      <c r="U47" s="52"/>
      <c r="V47" s="320"/>
      <c r="W47" s="52"/>
      <c r="X47" s="320"/>
      <c r="Y47" s="52"/>
      <c r="Z47" s="320"/>
      <c r="AA47" s="52"/>
      <c r="AB47" s="320"/>
      <c r="AC47" s="52"/>
      <c r="AD47" s="320"/>
    </row>
    <row r="48" spans="1:30">
      <c r="A48" s="167" t="s">
        <v>63</v>
      </c>
      <c r="B48" s="352"/>
      <c r="C48" s="353"/>
      <c r="D48" s="94"/>
      <c r="E48" s="58"/>
      <c r="F48" s="336"/>
      <c r="G48" s="277"/>
      <c r="H48" s="317"/>
      <c r="I48" s="277"/>
      <c r="J48" s="317"/>
      <c r="K48" s="54"/>
      <c r="L48" s="317"/>
      <c r="M48" s="277"/>
      <c r="N48" s="317"/>
      <c r="O48" s="277"/>
      <c r="P48" s="317"/>
      <c r="Q48" s="277"/>
      <c r="R48" s="317"/>
      <c r="S48" s="53"/>
      <c r="T48" s="317"/>
      <c r="U48" s="53"/>
      <c r="V48" s="317"/>
      <c r="W48" s="54"/>
      <c r="X48" s="317"/>
      <c r="Y48" s="277"/>
      <c r="Z48" s="317"/>
      <c r="AA48" s="277"/>
      <c r="AB48" s="317"/>
      <c r="AC48" s="277"/>
      <c r="AD48" s="317"/>
    </row>
    <row r="49" spans="1:30" ht="18" thickBot="1">
      <c r="A49" s="168"/>
      <c r="B49" s="137"/>
      <c r="C49" s="141"/>
      <c r="D49" s="95"/>
      <c r="E49" s="58"/>
      <c r="F49" s="337"/>
      <c r="G49" s="52"/>
      <c r="H49" s="318"/>
      <c r="I49" s="52"/>
      <c r="J49" s="318"/>
      <c r="K49" s="52"/>
      <c r="L49" s="318"/>
      <c r="M49" s="52"/>
      <c r="N49" s="318"/>
      <c r="O49" s="52"/>
      <c r="P49" s="318"/>
      <c r="Q49" s="52"/>
      <c r="R49" s="318"/>
      <c r="S49" s="52"/>
      <c r="T49" s="318"/>
      <c r="U49" s="52"/>
      <c r="V49" s="318"/>
      <c r="W49" s="52"/>
      <c r="X49" s="318"/>
      <c r="Y49" s="52"/>
      <c r="Z49" s="318"/>
      <c r="AA49" s="52"/>
      <c r="AB49" s="318"/>
      <c r="AC49" s="52"/>
      <c r="AD49" s="318"/>
    </row>
    <row r="50" spans="1:30">
      <c r="B50" s="61"/>
      <c r="C50" s="61"/>
      <c r="D50" s="50"/>
      <c r="G50" s="62"/>
      <c r="H50" s="63"/>
      <c r="I50" s="62"/>
      <c r="J50" s="63"/>
      <c r="K50" s="62"/>
      <c r="L50" s="63"/>
      <c r="M50" s="56"/>
      <c r="N50" s="57"/>
      <c r="O50" s="56"/>
      <c r="P50" s="57"/>
      <c r="Q50" s="56"/>
      <c r="R50" s="57"/>
      <c r="S50" s="56"/>
      <c r="T50" s="57"/>
      <c r="U50" s="56"/>
      <c r="V50" s="57"/>
      <c r="W50" s="56"/>
      <c r="X50" s="57"/>
      <c r="Y50" s="56"/>
      <c r="Z50" s="57"/>
      <c r="AA50" s="56"/>
      <c r="AB50" s="57"/>
      <c r="AC50" s="57"/>
      <c r="AD50" s="57"/>
    </row>
    <row r="51" spans="1:30">
      <c r="B51" s="64" t="str">
        <f>'Podle ELO'!A51</f>
        <v>Průměr prvních 10 ratingovaných hráčů (z FRL) - s jednobodovou bonifikací</v>
      </c>
      <c r="C51" s="64"/>
      <c r="G51" s="65"/>
      <c r="H51" s="66"/>
      <c r="I51" s="67"/>
      <c r="J51" s="67"/>
      <c r="K51" s="67"/>
      <c r="L51" s="67"/>
      <c r="M51" s="67"/>
      <c r="N51" s="67"/>
    </row>
    <row r="52" spans="1:30">
      <c r="B52" s="120">
        <f>'Podle ELO'!A52</f>
        <v>1808</v>
      </c>
      <c r="C52" s="148"/>
      <c r="G52" s="65"/>
      <c r="H52" s="66"/>
      <c r="I52" s="67"/>
      <c r="J52" s="67"/>
      <c r="K52" s="67"/>
      <c r="L52" s="67"/>
      <c r="M52" s="67"/>
      <c r="N52" s="67"/>
    </row>
    <row r="53" spans="1:30">
      <c r="B53" s="69"/>
      <c r="C53" s="69"/>
      <c r="G53" s="65"/>
      <c r="H53" s="66"/>
      <c r="I53" s="67"/>
      <c r="J53" s="67"/>
      <c r="K53" s="67"/>
      <c r="L53" s="67"/>
      <c r="M53" s="67"/>
      <c r="N53" s="67"/>
    </row>
    <row r="54" spans="1:30">
      <c r="B54" s="64" t="s">
        <v>17</v>
      </c>
      <c r="C54" s="64"/>
      <c r="D54" s="38"/>
      <c r="G54" s="67">
        <f>'Podle ELO'!F54</f>
        <v>6</v>
      </c>
      <c r="H54" s="67"/>
      <c r="I54" s="67">
        <f>'Podle ELO'!H54</f>
        <v>8</v>
      </c>
      <c r="J54" s="67"/>
      <c r="K54" s="67">
        <f>'Podle ELO'!J54</f>
        <v>8</v>
      </c>
      <c r="L54" s="67"/>
      <c r="M54" s="67">
        <f>'Podle ELO'!L54</f>
        <v>7</v>
      </c>
      <c r="N54" s="67"/>
      <c r="O54" s="67">
        <f>'Podle ELO'!N54</f>
        <v>6</v>
      </c>
      <c r="P54" s="67"/>
      <c r="Q54" s="67">
        <f>'Podle ELO'!P54</f>
        <v>7</v>
      </c>
      <c r="S54" s="67">
        <f>'Podle ELO'!R54</f>
        <v>4</v>
      </c>
      <c r="T54" s="67"/>
      <c r="U54" s="67">
        <f>'Podle ELO'!T54</f>
        <v>0</v>
      </c>
      <c r="V54" s="67"/>
      <c r="W54" s="67">
        <f>'Podle ELO'!V54</f>
        <v>0</v>
      </c>
      <c r="X54" s="67"/>
      <c r="Y54" s="67">
        <f>'Podle ELO'!X54</f>
        <v>0</v>
      </c>
      <c r="Z54" s="67"/>
      <c r="AA54" s="67">
        <f>'Podle ELO'!Z54</f>
        <v>0</v>
      </c>
      <c r="AB54" s="67"/>
      <c r="AC54" s="67"/>
      <c r="AD54" s="67"/>
    </row>
    <row r="55" spans="1:30" s="76" customFormat="1">
      <c r="A55" s="84"/>
      <c r="B55" s="70" t="s">
        <v>69</v>
      </c>
      <c r="C55" s="70"/>
      <c r="D55" s="71"/>
      <c r="E55" s="72"/>
      <c r="F55" s="73"/>
      <c r="G55" s="74">
        <f>'Podle ELO'!F55</f>
        <v>0</v>
      </c>
      <c r="H55" s="74"/>
      <c r="I55" s="74">
        <f>'Podle ELO'!H55</f>
        <v>0</v>
      </c>
      <c r="J55" s="74"/>
      <c r="K55" s="74">
        <f>'Podle ELO'!J55</f>
        <v>0</v>
      </c>
      <c r="L55" s="74"/>
      <c r="M55" s="74">
        <f>'Podle ELO'!L55</f>
        <v>2</v>
      </c>
      <c r="N55" s="74"/>
      <c r="O55" s="74">
        <f>'Podle ELO'!N55</f>
        <v>1</v>
      </c>
      <c r="P55" s="74"/>
      <c r="Q55" s="74">
        <f>'Podle ELO'!P55</f>
        <v>0</v>
      </c>
      <c r="S55" s="74">
        <f>'Podle ELO'!R55</f>
        <v>1</v>
      </c>
      <c r="T55" s="74"/>
      <c r="U55" s="74">
        <f>'Podle ELO'!T55</f>
        <v>0</v>
      </c>
      <c r="V55" s="74"/>
      <c r="W55" s="74">
        <f>'Podle ELO'!V55</f>
        <v>0</v>
      </c>
      <c r="X55" s="74"/>
      <c r="Y55" s="74">
        <f>'Podle ELO'!X55</f>
        <v>0</v>
      </c>
      <c r="Z55" s="74"/>
      <c r="AA55" s="74">
        <f>'Podle ELO'!Z55</f>
        <v>1</v>
      </c>
      <c r="AB55" s="74"/>
      <c r="AC55" s="74"/>
      <c r="AD55" s="74"/>
    </row>
    <row r="56" spans="1:30" s="42" customFormat="1">
      <c r="A56" s="85"/>
      <c r="B56" s="77" t="s">
        <v>18</v>
      </c>
      <c r="C56" s="77"/>
      <c r="D56" s="78"/>
      <c r="E56" s="47"/>
      <c r="F56" s="79"/>
      <c r="G56" s="80">
        <f>'Podle ELO'!F56</f>
        <v>6</v>
      </c>
      <c r="H56" s="80"/>
      <c r="I56" s="80">
        <f>'Podle ELO'!H56</f>
        <v>14</v>
      </c>
      <c r="J56" s="80"/>
      <c r="K56" s="80">
        <f>'Podle ELO'!J56</f>
        <v>22</v>
      </c>
      <c r="L56" s="80"/>
      <c r="M56" s="80">
        <f>'Podle ELO'!L56</f>
        <v>31</v>
      </c>
      <c r="N56" s="80"/>
      <c r="O56" s="80">
        <f>'Podle ELO'!N56</f>
        <v>38</v>
      </c>
      <c r="P56" s="80"/>
      <c r="Q56" s="80">
        <f>'Podle ELO'!P56</f>
        <v>45</v>
      </c>
      <c r="S56" s="80">
        <f>'Podle ELO'!R56</f>
        <v>50</v>
      </c>
      <c r="T56" s="80"/>
      <c r="U56" s="80">
        <f>'Podle ELO'!T56</f>
        <v>50</v>
      </c>
      <c r="V56" s="80"/>
      <c r="W56" s="80">
        <f>'Podle ELO'!V56</f>
        <v>50</v>
      </c>
      <c r="X56" s="80"/>
      <c r="Y56" s="80">
        <f>'Podle ELO'!X56</f>
        <v>50</v>
      </c>
      <c r="Z56" s="80"/>
      <c r="AA56" s="80">
        <f>'Podle ELO'!Z56</f>
        <v>51</v>
      </c>
      <c r="AB56" s="80"/>
      <c r="AC56" s="80"/>
      <c r="AD56" s="80"/>
    </row>
    <row r="57" spans="1:30">
      <c r="G57" s="67"/>
      <c r="H57" s="67"/>
      <c r="I57" s="67"/>
      <c r="J57" s="67"/>
      <c r="K57" s="67"/>
      <c r="L57" s="67"/>
      <c r="M57" s="67"/>
      <c r="N57" s="67"/>
    </row>
    <row r="58" spans="1:30">
      <c r="G58" s="67"/>
      <c r="H58" s="67"/>
      <c r="I58" s="67"/>
      <c r="J58" s="67"/>
      <c r="K58" s="67"/>
      <c r="L58" s="67"/>
      <c r="M58" s="67"/>
      <c r="N58" s="67"/>
    </row>
    <row r="59" spans="1:30">
      <c r="G59" s="67"/>
      <c r="H59" s="67"/>
      <c r="I59" s="67"/>
      <c r="J59" s="67"/>
      <c r="K59" s="67"/>
      <c r="L59" s="67"/>
      <c r="M59" s="67"/>
      <c r="N59" s="67"/>
    </row>
  </sheetData>
  <mergeCells count="333">
    <mergeCell ref="V48:V49"/>
    <mergeCell ref="X48:X49"/>
    <mergeCell ref="Z48:Z49"/>
    <mergeCell ref="AB48:AB49"/>
    <mergeCell ref="B48:C48"/>
    <mergeCell ref="F48:F49"/>
    <mergeCell ref="H48:H49"/>
    <mergeCell ref="J48:J49"/>
    <mergeCell ref="L48:L49"/>
    <mergeCell ref="N48:N49"/>
    <mergeCell ref="P48:P49"/>
    <mergeCell ref="R48:R49"/>
    <mergeCell ref="T48:T49"/>
    <mergeCell ref="F6:F7"/>
    <mergeCell ref="AB16:AB17"/>
    <mergeCell ref="Z22:Z23"/>
    <mergeCell ref="AB24:AB25"/>
    <mergeCell ref="Z18:Z19"/>
    <mergeCell ref="AB18:AB19"/>
    <mergeCell ref="R20:R21"/>
    <mergeCell ref="B16:C16"/>
    <mergeCell ref="P16:P17"/>
    <mergeCell ref="R16:R17"/>
    <mergeCell ref="X10:X11"/>
    <mergeCell ref="B10:C10"/>
    <mergeCell ref="J10:J11"/>
    <mergeCell ref="L10:L11"/>
    <mergeCell ref="R12:R13"/>
    <mergeCell ref="T12:T13"/>
    <mergeCell ref="T10:T11"/>
    <mergeCell ref="V12:V13"/>
    <mergeCell ref="B20:C20"/>
    <mergeCell ref="H20:H21"/>
    <mergeCell ref="F20:F21"/>
    <mergeCell ref="B22:C22"/>
    <mergeCell ref="H22:H23"/>
    <mergeCell ref="J22:J23"/>
    <mergeCell ref="AB36:AB37"/>
    <mergeCell ref="Z34:Z35"/>
    <mergeCell ref="AB34:AB35"/>
    <mergeCell ref="AB32:AB33"/>
    <mergeCell ref="Z32:Z33"/>
    <mergeCell ref="Z28:Z29"/>
    <mergeCell ref="Z26:Z27"/>
    <mergeCell ref="H8:H9"/>
    <mergeCell ref="P14:P15"/>
    <mergeCell ref="X36:X37"/>
    <mergeCell ref="H36:H37"/>
    <mergeCell ref="J36:J37"/>
    <mergeCell ref="L36:L37"/>
    <mergeCell ref="Z36:Z37"/>
    <mergeCell ref="T36:T37"/>
    <mergeCell ref="V36:V37"/>
    <mergeCell ref="N36:N37"/>
    <mergeCell ref="P36:P37"/>
    <mergeCell ref="R36:R37"/>
    <mergeCell ref="L30:L31"/>
    <mergeCell ref="AB22:AB23"/>
    <mergeCell ref="Z30:Z31"/>
    <mergeCell ref="AB30:AB31"/>
    <mergeCell ref="AB12:AB13"/>
    <mergeCell ref="L40:L41"/>
    <mergeCell ref="N40:N41"/>
    <mergeCell ref="V40:V41"/>
    <mergeCell ref="X40:X41"/>
    <mergeCell ref="Z40:Z41"/>
    <mergeCell ref="L38:L39"/>
    <mergeCell ref="N38:N39"/>
    <mergeCell ref="P38:P39"/>
    <mergeCell ref="R38:R39"/>
    <mergeCell ref="AB40:AB41"/>
    <mergeCell ref="P40:P41"/>
    <mergeCell ref="R40:R41"/>
    <mergeCell ref="T40:T41"/>
    <mergeCell ref="T38:T39"/>
    <mergeCell ref="V38:V39"/>
    <mergeCell ref="X38:X39"/>
    <mergeCell ref="Z38:Z39"/>
    <mergeCell ref="AB38:AB39"/>
    <mergeCell ref="F8:F9"/>
    <mergeCell ref="N10:N11"/>
    <mergeCell ref="P10:P11"/>
    <mergeCell ref="P22:P23"/>
    <mergeCell ref="H18:H19"/>
    <mergeCell ref="J18:J19"/>
    <mergeCell ref="L18:L19"/>
    <mergeCell ref="L20:L21"/>
    <mergeCell ref="L22:L23"/>
    <mergeCell ref="H16:H17"/>
    <mergeCell ref="F16:F17"/>
    <mergeCell ref="J16:J17"/>
    <mergeCell ref="L16:L17"/>
    <mergeCell ref="N16:N17"/>
    <mergeCell ref="F10:F11"/>
    <mergeCell ref="H10:H11"/>
    <mergeCell ref="J12:J13"/>
    <mergeCell ref="L12:L13"/>
    <mergeCell ref="J14:J15"/>
    <mergeCell ref="L14:L15"/>
    <mergeCell ref="F14:F15"/>
    <mergeCell ref="F22:F23"/>
    <mergeCell ref="U5:V5"/>
    <mergeCell ref="V8:V9"/>
    <mergeCell ref="V20:V21"/>
    <mergeCell ref="N22:N23"/>
    <mergeCell ref="P26:P27"/>
    <mergeCell ref="R26:R27"/>
    <mergeCell ref="T26:T27"/>
    <mergeCell ref="T28:T29"/>
    <mergeCell ref="T20:T21"/>
    <mergeCell ref="N28:N29"/>
    <mergeCell ref="P28:P29"/>
    <mergeCell ref="R28:R29"/>
    <mergeCell ref="T14:T15"/>
    <mergeCell ref="R14:R15"/>
    <mergeCell ref="P12:P13"/>
    <mergeCell ref="T16:T17"/>
    <mergeCell ref="V16:V17"/>
    <mergeCell ref="V26:V27"/>
    <mergeCell ref="V28:V29"/>
    <mergeCell ref="V24:V25"/>
    <mergeCell ref="P6:P7"/>
    <mergeCell ref="O5:P5"/>
    <mergeCell ref="L26:L27"/>
    <mergeCell ref="N26:N27"/>
    <mergeCell ref="L28:L29"/>
    <mergeCell ref="I4:J4"/>
    <mergeCell ref="G4:H4"/>
    <mergeCell ref="G5:H5"/>
    <mergeCell ref="H6:H7"/>
    <mergeCell ref="H14:H15"/>
    <mergeCell ref="N12:N13"/>
    <mergeCell ref="N8:N9"/>
    <mergeCell ref="I5:J5"/>
    <mergeCell ref="J6:J7"/>
    <mergeCell ref="M4:N4"/>
    <mergeCell ref="M5:N5"/>
    <mergeCell ref="K4:L4"/>
    <mergeCell ref="K5:L5"/>
    <mergeCell ref="J8:J9"/>
    <mergeCell ref="L8:L9"/>
    <mergeCell ref="L6:L7"/>
    <mergeCell ref="N6:N7"/>
    <mergeCell ref="B4:C4"/>
    <mergeCell ref="X6:X7"/>
    <mergeCell ref="Z6:Z7"/>
    <mergeCell ref="B6:C6"/>
    <mergeCell ref="B8:C8"/>
    <mergeCell ref="Z14:Z15"/>
    <mergeCell ref="Z10:Z11"/>
    <mergeCell ref="B12:C12"/>
    <mergeCell ref="F12:F13"/>
    <mergeCell ref="H12:H13"/>
    <mergeCell ref="Q4:R4"/>
    <mergeCell ref="Q5:R5"/>
    <mergeCell ref="W5:X5"/>
    <mergeCell ref="S4:T4"/>
    <mergeCell ref="Y4:Z4"/>
    <mergeCell ref="Y5:Z5"/>
    <mergeCell ref="U4:V4"/>
    <mergeCell ref="X12:X13"/>
    <mergeCell ref="Z12:Z13"/>
    <mergeCell ref="B14:C14"/>
    <mergeCell ref="R10:R11"/>
    <mergeCell ref="V10:V11"/>
    <mergeCell ref="O4:P4"/>
    <mergeCell ref="P8:P9"/>
    <mergeCell ref="B18:C18"/>
    <mergeCell ref="F18:F19"/>
    <mergeCell ref="J20:J21"/>
    <mergeCell ref="Z8:Z9"/>
    <mergeCell ref="V6:V7"/>
    <mergeCell ref="AA4:AB4"/>
    <mergeCell ref="AB6:AB7"/>
    <mergeCell ref="AB8:AB9"/>
    <mergeCell ref="X16:X17"/>
    <mergeCell ref="AA5:AB5"/>
    <mergeCell ref="AB10:AB11"/>
    <mergeCell ref="R8:R9"/>
    <mergeCell ref="T6:T7"/>
    <mergeCell ref="R6:R7"/>
    <mergeCell ref="S5:T5"/>
    <mergeCell ref="T8:T9"/>
    <mergeCell ref="W4:X4"/>
    <mergeCell ref="N18:N19"/>
    <mergeCell ref="P18:P19"/>
    <mergeCell ref="N14:N15"/>
    <mergeCell ref="X8:X9"/>
    <mergeCell ref="N20:N21"/>
    <mergeCell ref="P20:P21"/>
    <mergeCell ref="T18:T19"/>
    <mergeCell ref="AB14:AB15"/>
    <mergeCell ref="AB20:AB21"/>
    <mergeCell ref="R18:R19"/>
    <mergeCell ref="V18:V19"/>
    <mergeCell ref="X18:X19"/>
    <mergeCell ref="V14:V15"/>
    <mergeCell ref="X14:X15"/>
    <mergeCell ref="R22:R23"/>
    <mergeCell ref="V22:V23"/>
    <mergeCell ref="T22:T23"/>
    <mergeCell ref="X26:X27"/>
    <mergeCell ref="Z16:Z17"/>
    <mergeCell ref="Z20:Z21"/>
    <mergeCell ref="Z24:Z25"/>
    <mergeCell ref="X22:X23"/>
    <mergeCell ref="AB26:AB27"/>
    <mergeCell ref="AB28:AB29"/>
    <mergeCell ref="X20:X21"/>
    <mergeCell ref="X28:X29"/>
    <mergeCell ref="X24:X25"/>
    <mergeCell ref="T32:T33"/>
    <mergeCell ref="R34:R35"/>
    <mergeCell ref="N32:N33"/>
    <mergeCell ref="R32:R33"/>
    <mergeCell ref="P30:P31"/>
    <mergeCell ref="V34:V35"/>
    <mergeCell ref="T34:T35"/>
    <mergeCell ref="X30:X31"/>
    <mergeCell ref="L34:L35"/>
    <mergeCell ref="N34:N35"/>
    <mergeCell ref="X32:X33"/>
    <mergeCell ref="V32:V33"/>
    <mergeCell ref="P34:P35"/>
    <mergeCell ref="X34:X35"/>
    <mergeCell ref="P32:P33"/>
    <mergeCell ref="R30:R31"/>
    <mergeCell ref="T30:T31"/>
    <mergeCell ref="V30:V31"/>
    <mergeCell ref="L32:L33"/>
    <mergeCell ref="N30:N31"/>
    <mergeCell ref="V42:V43"/>
    <mergeCell ref="X42:X43"/>
    <mergeCell ref="Z42:Z43"/>
    <mergeCell ref="AB42:AB43"/>
    <mergeCell ref="L44:L45"/>
    <mergeCell ref="N44:N45"/>
    <mergeCell ref="P44:P45"/>
    <mergeCell ref="R44:R45"/>
    <mergeCell ref="T44:T45"/>
    <mergeCell ref="V44:V45"/>
    <mergeCell ref="X44:X45"/>
    <mergeCell ref="Z44:Z45"/>
    <mergeCell ref="AB44:AB45"/>
    <mergeCell ref="L42:L43"/>
    <mergeCell ref="N42:N43"/>
    <mergeCell ref="P42:P43"/>
    <mergeCell ref="R42:R43"/>
    <mergeCell ref="T42:T43"/>
    <mergeCell ref="V46:V47"/>
    <mergeCell ref="X46:X47"/>
    <mergeCell ref="Z46:Z47"/>
    <mergeCell ref="AB46:AB47"/>
    <mergeCell ref="L46:L47"/>
    <mergeCell ref="N46:N47"/>
    <mergeCell ref="P46:P47"/>
    <mergeCell ref="R46:R47"/>
    <mergeCell ref="T46:T47"/>
    <mergeCell ref="B26:C26"/>
    <mergeCell ref="F26:F27"/>
    <mergeCell ref="H26:H27"/>
    <mergeCell ref="J26:J27"/>
    <mergeCell ref="B28:C28"/>
    <mergeCell ref="F28:F29"/>
    <mergeCell ref="H28:H29"/>
    <mergeCell ref="J28:J29"/>
    <mergeCell ref="B30:C30"/>
    <mergeCell ref="F30:F31"/>
    <mergeCell ref="H30:H31"/>
    <mergeCell ref="J30:J31"/>
    <mergeCell ref="B32:C32"/>
    <mergeCell ref="F32:F33"/>
    <mergeCell ref="H32:H33"/>
    <mergeCell ref="J32:J33"/>
    <mergeCell ref="B34:C34"/>
    <mergeCell ref="F34:F35"/>
    <mergeCell ref="H34:H35"/>
    <mergeCell ref="J34:J35"/>
    <mergeCell ref="B38:C38"/>
    <mergeCell ref="F38:F39"/>
    <mergeCell ref="H38:H39"/>
    <mergeCell ref="J38:J39"/>
    <mergeCell ref="B36:C36"/>
    <mergeCell ref="F36:F37"/>
    <mergeCell ref="B46:C46"/>
    <mergeCell ref="F46:F47"/>
    <mergeCell ref="H46:H47"/>
    <mergeCell ref="J46:J47"/>
    <mergeCell ref="B40:C40"/>
    <mergeCell ref="F40:F41"/>
    <mergeCell ref="H40:H41"/>
    <mergeCell ref="J40:J41"/>
    <mergeCell ref="B42:C42"/>
    <mergeCell ref="F42:F43"/>
    <mergeCell ref="B44:C44"/>
    <mergeCell ref="F44:F45"/>
    <mergeCell ref="H44:H45"/>
    <mergeCell ref="J44:J45"/>
    <mergeCell ref="H42:H43"/>
    <mergeCell ref="J42:J43"/>
    <mergeCell ref="B24:C24"/>
    <mergeCell ref="F24:F25"/>
    <mergeCell ref="H24:H25"/>
    <mergeCell ref="J24:J25"/>
    <mergeCell ref="L24:L25"/>
    <mergeCell ref="N24:N25"/>
    <mergeCell ref="P24:P25"/>
    <mergeCell ref="R24:R25"/>
    <mergeCell ref="T24:T25"/>
    <mergeCell ref="AC4:AD4"/>
    <mergeCell ref="AC5:AD5"/>
    <mergeCell ref="AD6:AD7"/>
    <mergeCell ref="AD8:AD9"/>
    <mergeCell ref="AD10:AD11"/>
    <mergeCell ref="AD12:AD13"/>
    <mergeCell ref="AD14:AD15"/>
    <mergeCell ref="AD16:AD17"/>
    <mergeCell ref="AD18:AD19"/>
    <mergeCell ref="AD38:AD39"/>
    <mergeCell ref="AD40:AD41"/>
    <mergeCell ref="AD42:AD43"/>
    <mergeCell ref="AD44:AD45"/>
    <mergeCell ref="AD46:AD47"/>
    <mergeCell ref="AD48:AD49"/>
    <mergeCell ref="AD20:AD21"/>
    <mergeCell ref="AD22:AD23"/>
    <mergeCell ref="AD24:AD25"/>
    <mergeCell ref="AD26:AD27"/>
    <mergeCell ref="AD28:AD29"/>
    <mergeCell ref="AD30:AD31"/>
    <mergeCell ref="AD32:AD33"/>
    <mergeCell ref="AD34:AD35"/>
    <mergeCell ref="AD36:AD37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61"/>
  <sheetViews>
    <sheetView showGridLines="0" showRuler="0" zoomScale="85" zoomScaleNormal="85" workbookViewId="0">
      <pane ySplit="4" topLeftCell="A35" activePane="bottomLeft" state="frozen"/>
      <selection pane="bottomLeft" activeCell="Z56" sqref="Z56"/>
    </sheetView>
  </sheetViews>
  <sheetFormatPr defaultColWidth="8.7109375" defaultRowHeight="17.25"/>
  <cols>
    <col min="1" max="1" width="6.7109375" style="41" customWidth="1"/>
    <col min="2" max="2" width="5.7109375" style="139" customWidth="1"/>
    <col min="3" max="3" width="13.42578125" style="38" customWidth="1"/>
    <col min="4" max="4" width="0.85546875" style="39" customWidth="1"/>
    <col min="5" max="5" width="4.140625" style="123" customWidth="1"/>
    <col min="6" max="24" width="4.140625" style="41" customWidth="1"/>
    <col min="25" max="25" width="5.7109375" style="41" bestFit="1" customWidth="1"/>
    <col min="26" max="26" width="4.140625" style="41" customWidth="1"/>
    <col min="27" max="27" width="5.7109375" style="41" bestFit="1" customWidth="1"/>
    <col min="28" max="29" width="5.7109375" style="41" customWidth="1"/>
    <col min="30" max="30" width="1" style="41" customWidth="1"/>
    <col min="31" max="31" width="11.5703125" style="41" bestFit="1" customWidth="1"/>
    <col min="32" max="16384" width="8.7109375" style="41"/>
  </cols>
  <sheetData>
    <row r="1" spans="1:31">
      <c r="A1" s="37" t="s">
        <v>0</v>
      </c>
      <c r="B1" s="138"/>
      <c r="Q1" s="42" t="s">
        <v>255</v>
      </c>
    </row>
    <row r="2" spans="1:31" ht="18" thickBot="1"/>
    <row r="3" spans="1:31" s="45" customFormat="1">
      <c r="A3" s="321" t="s">
        <v>2</v>
      </c>
      <c r="B3" s="322"/>
      <c r="C3" s="132" t="s">
        <v>3</v>
      </c>
      <c r="D3" s="44"/>
      <c r="E3" s="121" t="s">
        <v>15</v>
      </c>
      <c r="F3" s="350" t="s">
        <v>4</v>
      </c>
      <c r="G3" s="322"/>
      <c r="H3" s="321" t="s">
        <v>5</v>
      </c>
      <c r="I3" s="322"/>
      <c r="J3" s="321" t="s">
        <v>6</v>
      </c>
      <c r="K3" s="322"/>
      <c r="L3" s="321" t="s">
        <v>7</v>
      </c>
      <c r="M3" s="322"/>
      <c r="N3" s="321" t="s">
        <v>8</v>
      </c>
      <c r="O3" s="322"/>
      <c r="P3" s="321" t="s">
        <v>9</v>
      </c>
      <c r="Q3" s="322"/>
      <c r="R3" s="321" t="s">
        <v>10</v>
      </c>
      <c r="S3" s="322"/>
      <c r="T3" s="321" t="s">
        <v>11</v>
      </c>
      <c r="U3" s="322"/>
      <c r="V3" s="321" t="s">
        <v>12</v>
      </c>
      <c r="W3" s="322"/>
      <c r="X3" s="321" t="s">
        <v>13</v>
      </c>
      <c r="Y3" s="322"/>
      <c r="Z3" s="321" t="s">
        <v>14</v>
      </c>
      <c r="AA3" s="322"/>
      <c r="AB3" s="321" t="s">
        <v>254</v>
      </c>
      <c r="AC3" s="322"/>
      <c r="AE3" s="200" t="s">
        <v>157</v>
      </c>
    </row>
    <row r="4" spans="1:31" s="45" customFormat="1" ht="18" thickBot="1">
      <c r="A4" s="135" t="s">
        <v>125</v>
      </c>
      <c r="B4" s="140" t="s">
        <v>126</v>
      </c>
      <c r="C4" s="133" t="s">
        <v>1</v>
      </c>
      <c r="D4" s="46"/>
      <c r="E4" s="122" t="s">
        <v>75</v>
      </c>
      <c r="F4" s="351" t="s">
        <v>242</v>
      </c>
      <c r="G4" s="324"/>
      <c r="H4" s="323" t="s">
        <v>243</v>
      </c>
      <c r="I4" s="324"/>
      <c r="J4" s="323" t="s">
        <v>244</v>
      </c>
      <c r="K4" s="324"/>
      <c r="L4" s="323" t="s">
        <v>245</v>
      </c>
      <c r="M4" s="324"/>
      <c r="N4" s="323" t="s">
        <v>246</v>
      </c>
      <c r="O4" s="324"/>
      <c r="P4" s="323" t="s">
        <v>247</v>
      </c>
      <c r="Q4" s="324"/>
      <c r="R4" s="323" t="s">
        <v>248</v>
      </c>
      <c r="S4" s="324"/>
      <c r="T4" s="323" t="s">
        <v>249</v>
      </c>
      <c r="U4" s="324"/>
      <c r="V4" s="323" t="s">
        <v>250</v>
      </c>
      <c r="W4" s="324"/>
      <c r="X4" s="323" t="s">
        <v>251</v>
      </c>
      <c r="Y4" s="324"/>
      <c r="Z4" s="323" t="s">
        <v>252</v>
      </c>
      <c r="AA4" s="324"/>
      <c r="AB4" s="323" t="s">
        <v>253</v>
      </c>
      <c r="AC4" s="324"/>
      <c r="AE4" s="87" t="s">
        <v>147</v>
      </c>
    </row>
    <row r="5" spans="1:31">
      <c r="A5" s="338">
        <v>1</v>
      </c>
      <c r="B5" s="339"/>
      <c r="C5" s="94" t="s">
        <v>268</v>
      </c>
      <c r="D5" s="59"/>
      <c r="E5" s="340">
        <v>1</v>
      </c>
      <c r="F5" s="278" t="s">
        <v>223</v>
      </c>
      <c r="G5" s="319">
        <v>1</v>
      </c>
      <c r="H5" s="49">
        <v>6</v>
      </c>
      <c r="I5" s="342">
        <v>2</v>
      </c>
      <c r="J5" s="53">
        <v>2</v>
      </c>
      <c r="K5" s="317">
        <v>2.5</v>
      </c>
      <c r="L5" s="48">
        <v>7</v>
      </c>
      <c r="M5" s="342">
        <v>3.5</v>
      </c>
      <c r="N5" s="48">
        <v>2</v>
      </c>
      <c r="O5" s="342">
        <v>4</v>
      </c>
      <c r="P5" s="49">
        <v>4</v>
      </c>
      <c r="Q5" s="342">
        <v>4</v>
      </c>
      <c r="R5" s="278" t="s">
        <v>223</v>
      </c>
      <c r="S5" s="319">
        <v>4</v>
      </c>
      <c r="T5" s="277"/>
      <c r="U5" s="319"/>
      <c r="V5" s="277"/>
      <c r="W5" s="319"/>
      <c r="X5" s="277"/>
      <c r="Y5" s="319"/>
      <c r="Z5" s="277"/>
      <c r="AA5" s="319"/>
      <c r="AB5" s="277"/>
      <c r="AC5" s="319"/>
      <c r="AE5" s="329">
        <f>ELO!P5</f>
        <v>1907.6</v>
      </c>
    </row>
    <row r="6" spans="1:31" ht="18" thickBot="1">
      <c r="A6" s="137">
        <v>2075</v>
      </c>
      <c r="B6" s="141">
        <v>1944</v>
      </c>
      <c r="C6" s="95" t="s">
        <v>293</v>
      </c>
      <c r="D6" s="60"/>
      <c r="E6" s="341"/>
      <c r="F6" s="279">
        <v>0</v>
      </c>
      <c r="G6" s="320"/>
      <c r="H6" s="52">
        <v>1</v>
      </c>
      <c r="I6" s="343"/>
      <c r="J6" s="52">
        <v>0.5</v>
      </c>
      <c r="K6" s="318"/>
      <c r="L6" s="52">
        <v>1</v>
      </c>
      <c r="M6" s="343"/>
      <c r="N6" s="52">
        <v>0.5</v>
      </c>
      <c r="O6" s="343"/>
      <c r="P6" s="52">
        <v>0</v>
      </c>
      <c r="Q6" s="343"/>
      <c r="R6" s="279">
        <v>0</v>
      </c>
      <c r="S6" s="320"/>
      <c r="T6" s="52"/>
      <c r="U6" s="320"/>
      <c r="V6" s="52"/>
      <c r="W6" s="320"/>
      <c r="X6" s="52"/>
      <c r="Y6" s="320"/>
      <c r="Z6" s="52"/>
      <c r="AA6" s="320"/>
      <c r="AB6" s="52"/>
      <c r="AC6" s="320"/>
      <c r="AE6" s="326"/>
    </row>
    <row r="7" spans="1:31">
      <c r="A7" s="338">
        <v>2</v>
      </c>
      <c r="B7" s="339"/>
      <c r="C7" s="94" t="s">
        <v>221</v>
      </c>
      <c r="D7" s="59"/>
      <c r="E7" s="340">
        <v>1</v>
      </c>
      <c r="F7" s="54">
        <v>6</v>
      </c>
      <c r="G7" s="346">
        <v>2</v>
      </c>
      <c r="H7" s="54">
        <v>3</v>
      </c>
      <c r="I7" s="346">
        <v>3</v>
      </c>
      <c r="J7" s="54">
        <v>1</v>
      </c>
      <c r="K7" s="344">
        <v>3.5</v>
      </c>
      <c r="L7" s="53">
        <v>4</v>
      </c>
      <c r="M7" s="346">
        <v>4.5</v>
      </c>
      <c r="N7" s="53">
        <v>1</v>
      </c>
      <c r="O7" s="346">
        <v>5</v>
      </c>
      <c r="P7" s="54">
        <v>9</v>
      </c>
      <c r="Q7" s="346">
        <v>5.5</v>
      </c>
      <c r="R7" s="49">
        <v>7</v>
      </c>
      <c r="S7" s="346">
        <v>6.5</v>
      </c>
      <c r="T7" s="53"/>
      <c r="U7" s="319"/>
      <c r="V7" s="54"/>
      <c r="W7" s="319"/>
      <c r="X7" s="53"/>
      <c r="Y7" s="319"/>
      <c r="Z7" s="54"/>
      <c r="AA7" s="317"/>
      <c r="AB7" s="280">
        <v>3</v>
      </c>
      <c r="AC7" s="317"/>
      <c r="AE7" s="325">
        <f>ELO!P6</f>
        <v>1874.8571428571429</v>
      </c>
    </row>
    <row r="8" spans="1:31" ht="18" thickBot="1">
      <c r="A8" s="137">
        <v>2069</v>
      </c>
      <c r="B8" s="141">
        <v>1971</v>
      </c>
      <c r="C8" s="95" t="s">
        <v>222</v>
      </c>
      <c r="D8" s="60"/>
      <c r="E8" s="341"/>
      <c r="F8" s="51">
        <v>1</v>
      </c>
      <c r="G8" s="347"/>
      <c r="H8" s="51">
        <v>1</v>
      </c>
      <c r="I8" s="347"/>
      <c r="J8" s="51">
        <v>0.5</v>
      </c>
      <c r="K8" s="345"/>
      <c r="L8" s="51">
        <v>1</v>
      </c>
      <c r="M8" s="347"/>
      <c r="N8" s="52">
        <v>0.5</v>
      </c>
      <c r="O8" s="347"/>
      <c r="P8" s="52">
        <v>0.5</v>
      </c>
      <c r="Q8" s="347"/>
      <c r="R8" s="52">
        <v>1</v>
      </c>
      <c r="S8" s="347"/>
      <c r="T8" s="52"/>
      <c r="U8" s="320"/>
      <c r="V8" s="52"/>
      <c r="W8" s="320"/>
      <c r="X8" s="52"/>
      <c r="Y8" s="320"/>
      <c r="Z8" s="52"/>
      <c r="AA8" s="318"/>
      <c r="AB8" s="281">
        <v>0.5</v>
      </c>
      <c r="AC8" s="318"/>
      <c r="AE8" s="326"/>
    </row>
    <row r="9" spans="1:31">
      <c r="A9" s="338">
        <v>3</v>
      </c>
      <c r="B9" s="339"/>
      <c r="C9" s="94" t="s">
        <v>84</v>
      </c>
      <c r="D9" s="59"/>
      <c r="E9" s="340">
        <v>1</v>
      </c>
      <c r="F9" s="53">
        <v>8</v>
      </c>
      <c r="G9" s="348">
        <v>2</v>
      </c>
      <c r="H9" s="54">
        <v>2</v>
      </c>
      <c r="I9" s="342">
        <v>2</v>
      </c>
      <c r="J9" s="53">
        <v>9</v>
      </c>
      <c r="K9" s="317">
        <v>2</v>
      </c>
      <c r="L9" s="54">
        <v>10</v>
      </c>
      <c r="M9" s="319">
        <v>3</v>
      </c>
      <c r="N9" s="48">
        <v>4</v>
      </c>
      <c r="O9" s="317">
        <v>3</v>
      </c>
      <c r="P9" s="48">
        <v>7</v>
      </c>
      <c r="Q9" s="319">
        <v>3.5</v>
      </c>
      <c r="R9" s="53">
        <v>11</v>
      </c>
      <c r="S9" s="317">
        <v>4.5</v>
      </c>
      <c r="T9" s="54"/>
      <c r="U9" s="317"/>
      <c r="V9" s="53"/>
      <c r="W9" s="317"/>
      <c r="X9" s="277"/>
      <c r="Y9" s="319"/>
      <c r="Z9" s="277"/>
      <c r="AA9" s="317"/>
      <c r="AB9" s="282">
        <v>2</v>
      </c>
      <c r="AC9" s="317"/>
      <c r="AE9" s="325">
        <f>ELO!P7</f>
        <v>1764.75</v>
      </c>
    </row>
    <row r="10" spans="1:31" ht="18" thickBot="1">
      <c r="A10" s="137">
        <v>1996</v>
      </c>
      <c r="B10" s="141">
        <v>1969</v>
      </c>
      <c r="C10" s="95" t="s">
        <v>85</v>
      </c>
      <c r="D10" s="60"/>
      <c r="E10" s="341"/>
      <c r="F10" s="51">
        <v>1</v>
      </c>
      <c r="G10" s="349"/>
      <c r="H10" s="51">
        <v>0</v>
      </c>
      <c r="I10" s="343"/>
      <c r="J10" s="51">
        <v>0</v>
      </c>
      <c r="K10" s="318"/>
      <c r="L10" s="51">
        <v>1</v>
      </c>
      <c r="M10" s="320"/>
      <c r="N10" s="52">
        <v>0</v>
      </c>
      <c r="O10" s="318"/>
      <c r="P10" s="52">
        <v>0.5</v>
      </c>
      <c r="Q10" s="320"/>
      <c r="R10" s="52">
        <v>1</v>
      </c>
      <c r="S10" s="318"/>
      <c r="T10" s="51"/>
      <c r="U10" s="318"/>
      <c r="V10" s="51"/>
      <c r="W10" s="318"/>
      <c r="X10" s="52"/>
      <c r="Y10" s="320"/>
      <c r="Z10" s="52"/>
      <c r="AA10" s="318"/>
      <c r="AB10" s="283">
        <v>0.5</v>
      </c>
      <c r="AC10" s="318"/>
      <c r="AE10" s="326"/>
    </row>
    <row r="11" spans="1:31">
      <c r="A11" s="338">
        <v>4</v>
      </c>
      <c r="B11" s="339"/>
      <c r="C11" s="94" t="s">
        <v>257</v>
      </c>
      <c r="D11" s="59"/>
      <c r="E11" s="340">
        <v>1</v>
      </c>
      <c r="F11" s="48">
        <v>10</v>
      </c>
      <c r="G11" s="348">
        <v>2</v>
      </c>
      <c r="H11" s="278" t="s">
        <v>223</v>
      </c>
      <c r="I11" s="346">
        <v>3</v>
      </c>
      <c r="J11" s="49">
        <v>8</v>
      </c>
      <c r="K11" s="346">
        <v>4</v>
      </c>
      <c r="L11" s="48">
        <v>2</v>
      </c>
      <c r="M11" s="344">
        <v>4</v>
      </c>
      <c r="N11" s="53">
        <v>3</v>
      </c>
      <c r="O11" s="342">
        <v>4</v>
      </c>
      <c r="P11" s="48">
        <v>1</v>
      </c>
      <c r="Q11" s="344">
        <v>5</v>
      </c>
      <c r="R11" s="278" t="s">
        <v>223</v>
      </c>
      <c r="S11" s="342">
        <v>5</v>
      </c>
      <c r="T11" s="277"/>
      <c r="U11" s="319"/>
      <c r="V11" s="277"/>
      <c r="W11" s="319"/>
      <c r="X11" s="277"/>
      <c r="Y11" s="319"/>
      <c r="Z11" s="277"/>
      <c r="AA11" s="319"/>
      <c r="AB11" s="277"/>
      <c r="AC11" s="319"/>
      <c r="AE11" s="325">
        <f>ELO!P8</f>
        <v>1817.5</v>
      </c>
    </row>
    <row r="12" spans="1:31" ht="18" thickBot="1">
      <c r="A12" s="137">
        <v>1969</v>
      </c>
      <c r="B12" s="141">
        <v>2039</v>
      </c>
      <c r="C12" s="95" t="s">
        <v>263</v>
      </c>
      <c r="D12" s="60"/>
      <c r="E12" s="341"/>
      <c r="F12" s="52">
        <v>1</v>
      </c>
      <c r="G12" s="349"/>
      <c r="H12" s="279">
        <v>0</v>
      </c>
      <c r="I12" s="347"/>
      <c r="J12" s="52">
        <v>1</v>
      </c>
      <c r="K12" s="347"/>
      <c r="L12" s="52">
        <v>0</v>
      </c>
      <c r="M12" s="345"/>
      <c r="N12" s="52">
        <v>1</v>
      </c>
      <c r="O12" s="343"/>
      <c r="P12" s="52">
        <v>1</v>
      </c>
      <c r="Q12" s="345"/>
      <c r="R12" s="279">
        <v>0</v>
      </c>
      <c r="S12" s="343"/>
      <c r="T12" s="52"/>
      <c r="U12" s="320"/>
      <c r="V12" s="52"/>
      <c r="W12" s="320"/>
      <c r="X12" s="52"/>
      <c r="Y12" s="320"/>
      <c r="Z12" s="52"/>
      <c r="AA12" s="320"/>
      <c r="AB12" s="52"/>
      <c r="AC12" s="320"/>
      <c r="AE12" s="326"/>
    </row>
    <row r="13" spans="1:31">
      <c r="A13" s="338">
        <v>5</v>
      </c>
      <c r="B13" s="339"/>
      <c r="C13" s="94"/>
      <c r="D13" s="59"/>
      <c r="E13" s="340">
        <v>1</v>
      </c>
      <c r="F13" s="277"/>
      <c r="G13" s="317"/>
      <c r="H13" s="277"/>
      <c r="I13" s="317"/>
      <c r="J13" s="277"/>
      <c r="K13" s="317"/>
      <c r="L13" s="277"/>
      <c r="M13" s="317"/>
      <c r="N13" s="277"/>
      <c r="O13" s="317"/>
      <c r="P13" s="53"/>
      <c r="Q13" s="317"/>
      <c r="R13" s="54"/>
      <c r="S13" s="317"/>
      <c r="T13" s="53"/>
      <c r="U13" s="317"/>
      <c r="V13" s="54"/>
      <c r="W13" s="317"/>
      <c r="X13" s="54"/>
      <c r="Y13" s="317"/>
      <c r="Z13" s="53"/>
      <c r="AA13" s="317"/>
      <c r="AB13" s="54"/>
      <c r="AC13" s="317"/>
      <c r="AE13" s="325">
        <f>ELO!P9</f>
        <v>0</v>
      </c>
    </row>
    <row r="14" spans="1:31" ht="18" thickBot="1">
      <c r="A14" s="137"/>
      <c r="B14" s="141"/>
      <c r="C14" s="95"/>
      <c r="D14" s="60"/>
      <c r="E14" s="341"/>
      <c r="F14" s="316"/>
      <c r="G14" s="318"/>
      <c r="H14" s="316"/>
      <c r="I14" s="318"/>
      <c r="J14" s="316"/>
      <c r="K14" s="318"/>
      <c r="L14" s="316"/>
      <c r="M14" s="318"/>
      <c r="N14" s="316"/>
      <c r="O14" s="318"/>
      <c r="P14" s="51"/>
      <c r="Q14" s="318"/>
      <c r="R14" s="52"/>
      <c r="S14" s="318"/>
      <c r="T14" s="52"/>
      <c r="U14" s="318"/>
      <c r="V14" s="52"/>
      <c r="W14" s="318"/>
      <c r="X14" s="52"/>
      <c r="Y14" s="318"/>
      <c r="Z14" s="51"/>
      <c r="AA14" s="318"/>
      <c r="AB14" s="52"/>
      <c r="AC14" s="318"/>
      <c r="AE14" s="326"/>
    </row>
    <row r="15" spans="1:31">
      <c r="A15" s="338">
        <v>6</v>
      </c>
      <c r="B15" s="339"/>
      <c r="C15" s="94" t="s">
        <v>170</v>
      </c>
      <c r="D15" s="59"/>
      <c r="E15" s="340">
        <v>1</v>
      </c>
      <c r="F15" s="53">
        <v>2</v>
      </c>
      <c r="G15" s="317">
        <v>1</v>
      </c>
      <c r="H15" s="48">
        <v>1</v>
      </c>
      <c r="I15" s="317">
        <v>1</v>
      </c>
      <c r="J15" s="53">
        <v>18</v>
      </c>
      <c r="K15" s="317">
        <v>1.5</v>
      </c>
      <c r="L15" s="54">
        <v>19</v>
      </c>
      <c r="M15" s="319">
        <v>2.5</v>
      </c>
      <c r="N15" s="278" t="s">
        <v>223</v>
      </c>
      <c r="O15" s="317">
        <v>2.5</v>
      </c>
      <c r="P15" s="49">
        <v>8</v>
      </c>
      <c r="Q15" s="319">
        <v>3</v>
      </c>
      <c r="R15" s="54">
        <v>16</v>
      </c>
      <c r="S15" s="319">
        <v>4</v>
      </c>
      <c r="T15" s="48"/>
      <c r="U15" s="317"/>
      <c r="V15" s="54"/>
      <c r="W15" s="317"/>
      <c r="X15" s="53"/>
      <c r="Y15" s="317"/>
      <c r="Z15" s="54"/>
      <c r="AA15" s="319"/>
      <c r="AB15" s="54"/>
      <c r="AC15" s="319"/>
      <c r="AE15" s="325">
        <f>ELO!P10</f>
        <v>1799.5</v>
      </c>
    </row>
    <row r="16" spans="1:31" ht="18" thickBot="1">
      <c r="A16" s="137">
        <v>1722</v>
      </c>
      <c r="B16" s="141">
        <v>1672</v>
      </c>
      <c r="C16" s="95" t="s">
        <v>224</v>
      </c>
      <c r="D16" s="60"/>
      <c r="E16" s="341"/>
      <c r="F16" s="51">
        <v>0</v>
      </c>
      <c r="G16" s="318"/>
      <c r="H16" s="51">
        <v>0</v>
      </c>
      <c r="I16" s="318"/>
      <c r="J16" s="51">
        <v>0.5</v>
      </c>
      <c r="K16" s="318"/>
      <c r="L16" s="52">
        <v>1</v>
      </c>
      <c r="M16" s="320"/>
      <c r="N16" s="279">
        <v>0</v>
      </c>
      <c r="O16" s="318"/>
      <c r="P16" s="52">
        <v>0.5</v>
      </c>
      <c r="Q16" s="320"/>
      <c r="R16" s="52">
        <v>1</v>
      </c>
      <c r="S16" s="320"/>
      <c r="T16" s="52"/>
      <c r="U16" s="318"/>
      <c r="V16" s="52"/>
      <c r="W16" s="318"/>
      <c r="X16" s="52"/>
      <c r="Y16" s="318"/>
      <c r="Z16" s="52"/>
      <c r="AA16" s="320"/>
      <c r="AB16" s="52"/>
      <c r="AC16" s="320"/>
      <c r="AE16" s="326"/>
    </row>
    <row r="17" spans="1:31">
      <c r="A17" s="338">
        <v>7</v>
      </c>
      <c r="B17" s="339"/>
      <c r="C17" s="94" t="s">
        <v>269</v>
      </c>
      <c r="D17" s="59"/>
      <c r="E17" s="340">
        <v>1</v>
      </c>
      <c r="F17" s="48">
        <v>13</v>
      </c>
      <c r="G17" s="317">
        <v>2</v>
      </c>
      <c r="H17" s="53">
        <v>18</v>
      </c>
      <c r="I17" s="344">
        <v>2.5</v>
      </c>
      <c r="J17" s="54">
        <v>10</v>
      </c>
      <c r="K17" s="344">
        <v>3.5</v>
      </c>
      <c r="L17" s="48">
        <v>1</v>
      </c>
      <c r="M17" s="319">
        <v>3.5</v>
      </c>
      <c r="N17" s="278" t="s">
        <v>223</v>
      </c>
      <c r="O17" s="317">
        <v>3.5</v>
      </c>
      <c r="P17" s="49">
        <v>3</v>
      </c>
      <c r="Q17" s="342">
        <v>4</v>
      </c>
      <c r="R17" s="48">
        <v>2</v>
      </c>
      <c r="S17" s="317">
        <v>4</v>
      </c>
      <c r="T17" s="53"/>
      <c r="U17" s="317"/>
      <c r="V17" s="54"/>
      <c r="W17" s="319"/>
      <c r="X17" s="54"/>
      <c r="Y17" s="319"/>
      <c r="Z17" s="53"/>
      <c r="AA17" s="319"/>
      <c r="AB17" s="53"/>
      <c r="AC17" s="319"/>
      <c r="AE17" s="329">
        <f>ELO!P11</f>
        <v>1834.2</v>
      </c>
    </row>
    <row r="18" spans="1:31" ht="18" thickBot="1">
      <c r="A18" s="137">
        <v>1709</v>
      </c>
      <c r="B18" s="141">
        <v>1762</v>
      </c>
      <c r="C18" s="95" t="s">
        <v>275</v>
      </c>
      <c r="D18" s="60"/>
      <c r="E18" s="341"/>
      <c r="F18" s="52">
        <v>1</v>
      </c>
      <c r="G18" s="318"/>
      <c r="H18" s="52">
        <v>0.5</v>
      </c>
      <c r="I18" s="345"/>
      <c r="J18" s="51">
        <v>1</v>
      </c>
      <c r="K18" s="345"/>
      <c r="L18" s="52">
        <v>0</v>
      </c>
      <c r="M18" s="320"/>
      <c r="N18" s="279">
        <v>0</v>
      </c>
      <c r="O18" s="318"/>
      <c r="P18" s="52">
        <v>0.5</v>
      </c>
      <c r="Q18" s="343"/>
      <c r="R18" s="52">
        <v>0</v>
      </c>
      <c r="S18" s="318"/>
      <c r="T18" s="52"/>
      <c r="U18" s="318"/>
      <c r="V18" s="52"/>
      <c r="W18" s="320"/>
      <c r="X18" s="52"/>
      <c r="Y18" s="320"/>
      <c r="Z18" s="52"/>
      <c r="AA18" s="320"/>
      <c r="AB18" s="52"/>
      <c r="AC18" s="320"/>
      <c r="AE18" s="326"/>
    </row>
    <row r="19" spans="1:31">
      <c r="A19" s="338">
        <v>8</v>
      </c>
      <c r="B19" s="339"/>
      <c r="C19" s="94" t="s">
        <v>193</v>
      </c>
      <c r="D19" s="59"/>
      <c r="E19" s="340">
        <v>1</v>
      </c>
      <c r="F19" s="48">
        <v>3</v>
      </c>
      <c r="G19" s="317">
        <v>1</v>
      </c>
      <c r="H19" s="278" t="s">
        <v>223</v>
      </c>
      <c r="I19" s="317">
        <v>1</v>
      </c>
      <c r="J19" s="54">
        <v>4</v>
      </c>
      <c r="K19" s="317">
        <v>1</v>
      </c>
      <c r="L19" s="49">
        <v>20</v>
      </c>
      <c r="M19" s="319">
        <v>2</v>
      </c>
      <c r="N19" s="53">
        <v>11</v>
      </c>
      <c r="O19" s="319">
        <v>2.5</v>
      </c>
      <c r="P19" s="54">
        <v>6</v>
      </c>
      <c r="Q19" s="317">
        <v>3</v>
      </c>
      <c r="R19" s="278" t="s">
        <v>223</v>
      </c>
      <c r="S19" s="317">
        <v>3</v>
      </c>
      <c r="T19" s="53"/>
      <c r="U19" s="319"/>
      <c r="V19" s="53"/>
      <c r="W19" s="319"/>
      <c r="X19" s="53"/>
      <c r="Y19" s="319"/>
      <c r="Z19" s="54"/>
      <c r="AA19" s="317"/>
      <c r="AB19" s="54"/>
      <c r="AC19" s="317"/>
      <c r="AE19" s="325">
        <f>ELO!P12</f>
        <v>1801.5</v>
      </c>
    </row>
    <row r="20" spans="1:31" ht="18" thickBot="1">
      <c r="A20" s="137">
        <v>1645</v>
      </c>
      <c r="B20" s="141">
        <v>1684</v>
      </c>
      <c r="C20" s="95" t="s">
        <v>194</v>
      </c>
      <c r="D20" s="60"/>
      <c r="E20" s="341"/>
      <c r="F20" s="51">
        <v>0</v>
      </c>
      <c r="G20" s="318"/>
      <c r="H20" s="279">
        <v>0</v>
      </c>
      <c r="I20" s="318"/>
      <c r="J20" s="52">
        <v>0</v>
      </c>
      <c r="K20" s="318"/>
      <c r="L20" s="52">
        <v>1</v>
      </c>
      <c r="M20" s="320"/>
      <c r="N20" s="52">
        <v>0.5</v>
      </c>
      <c r="O20" s="320"/>
      <c r="P20" s="52">
        <v>0.5</v>
      </c>
      <c r="Q20" s="318"/>
      <c r="R20" s="279">
        <v>0</v>
      </c>
      <c r="S20" s="318"/>
      <c r="T20" s="52"/>
      <c r="U20" s="320"/>
      <c r="V20" s="52"/>
      <c r="W20" s="320"/>
      <c r="X20" s="52"/>
      <c r="Y20" s="320"/>
      <c r="Z20" s="52"/>
      <c r="AA20" s="318"/>
      <c r="AB20" s="52"/>
      <c r="AC20" s="318"/>
      <c r="AE20" s="326"/>
    </row>
    <row r="21" spans="1:31">
      <c r="A21" s="338">
        <v>9</v>
      </c>
      <c r="B21" s="339"/>
      <c r="C21" s="94" t="s">
        <v>287</v>
      </c>
      <c r="D21" s="59"/>
      <c r="E21" s="340">
        <v>1</v>
      </c>
      <c r="F21" s="278" t="s">
        <v>223</v>
      </c>
      <c r="G21" s="317">
        <v>1</v>
      </c>
      <c r="H21" s="48">
        <v>19</v>
      </c>
      <c r="I21" s="317">
        <v>2</v>
      </c>
      <c r="J21" s="48">
        <v>3</v>
      </c>
      <c r="K21" s="342">
        <v>3</v>
      </c>
      <c r="L21" s="49">
        <v>12</v>
      </c>
      <c r="M21" s="342">
        <v>3.5</v>
      </c>
      <c r="N21" s="288" t="s">
        <v>223</v>
      </c>
      <c r="O21" s="344">
        <v>4.5</v>
      </c>
      <c r="P21" s="49">
        <v>2</v>
      </c>
      <c r="Q21" s="344">
        <v>5</v>
      </c>
      <c r="R21" s="49">
        <v>13</v>
      </c>
      <c r="S21" s="344">
        <v>6</v>
      </c>
      <c r="T21" s="277"/>
      <c r="U21" s="317"/>
      <c r="V21" s="277"/>
      <c r="W21" s="317"/>
      <c r="X21" s="277"/>
      <c r="Y21" s="317"/>
      <c r="Z21" s="277"/>
      <c r="AA21" s="317"/>
      <c r="AB21" s="277"/>
      <c r="AC21" s="317"/>
      <c r="AE21" s="327">
        <f>ELO!P13</f>
        <v>1758.5</v>
      </c>
    </row>
    <row r="22" spans="1:31" ht="18" thickBot="1">
      <c r="A22" s="137">
        <v>1578</v>
      </c>
      <c r="B22" s="141">
        <v>1531</v>
      </c>
      <c r="C22" s="95" t="s">
        <v>291</v>
      </c>
      <c r="D22" s="60"/>
      <c r="E22" s="341"/>
      <c r="F22" s="279">
        <v>0</v>
      </c>
      <c r="G22" s="318"/>
      <c r="H22" s="52">
        <v>1</v>
      </c>
      <c r="I22" s="318"/>
      <c r="J22" s="52">
        <v>1</v>
      </c>
      <c r="K22" s="343"/>
      <c r="L22" s="52">
        <v>0.5</v>
      </c>
      <c r="M22" s="343"/>
      <c r="N22" s="289" t="s">
        <v>273</v>
      </c>
      <c r="O22" s="345"/>
      <c r="P22" s="52">
        <v>0.5</v>
      </c>
      <c r="Q22" s="345"/>
      <c r="R22" s="52">
        <v>1</v>
      </c>
      <c r="S22" s="345"/>
      <c r="T22" s="52"/>
      <c r="U22" s="318"/>
      <c r="V22" s="52"/>
      <c r="W22" s="318"/>
      <c r="X22" s="52"/>
      <c r="Y22" s="318"/>
      <c r="Z22" s="52"/>
      <c r="AA22" s="318"/>
      <c r="AB22" s="52"/>
      <c r="AC22" s="318"/>
      <c r="AE22" s="328"/>
    </row>
    <row r="23" spans="1:31">
      <c r="A23" s="338">
        <v>10</v>
      </c>
      <c r="B23" s="339"/>
      <c r="C23" s="94" t="s">
        <v>87</v>
      </c>
      <c r="D23" s="59"/>
      <c r="E23" s="340">
        <v>1</v>
      </c>
      <c r="F23" s="53">
        <v>4</v>
      </c>
      <c r="G23" s="319">
        <v>1</v>
      </c>
      <c r="H23" s="48">
        <v>13</v>
      </c>
      <c r="I23" s="342">
        <v>2</v>
      </c>
      <c r="J23" s="49">
        <v>7</v>
      </c>
      <c r="K23" s="317">
        <v>2</v>
      </c>
      <c r="L23" s="53">
        <v>3</v>
      </c>
      <c r="M23" s="317">
        <v>2</v>
      </c>
      <c r="N23" s="48">
        <v>19</v>
      </c>
      <c r="O23" s="317">
        <v>2.5</v>
      </c>
      <c r="P23" s="54">
        <v>11</v>
      </c>
      <c r="Q23" s="317">
        <v>3</v>
      </c>
      <c r="R23" s="53">
        <v>17</v>
      </c>
      <c r="S23" s="317">
        <v>4</v>
      </c>
      <c r="T23" s="53"/>
      <c r="U23" s="317"/>
      <c r="V23" s="48"/>
      <c r="W23" s="317"/>
      <c r="X23" s="49"/>
      <c r="Y23" s="317"/>
      <c r="Z23" s="54"/>
      <c r="AA23" s="317"/>
      <c r="AB23" s="54"/>
      <c r="AC23" s="317"/>
      <c r="AE23" s="325">
        <f>ELO!P14</f>
        <v>1663.1666666666667</v>
      </c>
    </row>
    <row r="24" spans="1:31" ht="18" thickBot="1">
      <c r="A24" s="137">
        <v>1560</v>
      </c>
      <c r="B24" s="141">
        <v>1581</v>
      </c>
      <c r="C24" s="95" t="s">
        <v>86</v>
      </c>
      <c r="D24" s="60"/>
      <c r="E24" s="341"/>
      <c r="F24" s="52">
        <v>0</v>
      </c>
      <c r="G24" s="320"/>
      <c r="H24" s="52">
        <v>1</v>
      </c>
      <c r="I24" s="343"/>
      <c r="J24" s="52">
        <v>0</v>
      </c>
      <c r="K24" s="318"/>
      <c r="L24" s="51">
        <v>0</v>
      </c>
      <c r="M24" s="318"/>
      <c r="N24" s="51">
        <v>0.5</v>
      </c>
      <c r="O24" s="318"/>
      <c r="P24" s="51">
        <v>0.5</v>
      </c>
      <c r="Q24" s="318"/>
      <c r="R24" s="51">
        <v>1</v>
      </c>
      <c r="S24" s="318"/>
      <c r="T24" s="51"/>
      <c r="U24" s="318"/>
      <c r="V24" s="52"/>
      <c r="W24" s="318"/>
      <c r="X24" s="52"/>
      <c r="Y24" s="318"/>
      <c r="Z24" s="51"/>
      <c r="AA24" s="318"/>
      <c r="AB24" s="51"/>
      <c r="AC24" s="318"/>
      <c r="AE24" s="326"/>
    </row>
    <row r="25" spans="1:31">
      <c r="A25" s="330">
        <v>11</v>
      </c>
      <c r="B25" s="331"/>
      <c r="C25" s="94" t="s">
        <v>152</v>
      </c>
      <c r="D25" s="59"/>
      <c r="E25" s="332">
        <v>0</v>
      </c>
      <c r="F25" s="288" t="s">
        <v>223</v>
      </c>
      <c r="G25" s="317">
        <v>1</v>
      </c>
      <c r="H25" s="54">
        <v>17</v>
      </c>
      <c r="I25" s="317">
        <v>1.5</v>
      </c>
      <c r="J25" s="49">
        <v>19</v>
      </c>
      <c r="K25" s="319">
        <v>1.5</v>
      </c>
      <c r="L25" s="53">
        <v>17</v>
      </c>
      <c r="M25" s="317">
        <v>2.5</v>
      </c>
      <c r="N25" s="48">
        <v>8</v>
      </c>
      <c r="O25" s="317">
        <v>3</v>
      </c>
      <c r="P25" s="53">
        <v>10</v>
      </c>
      <c r="Q25" s="317">
        <v>3.5</v>
      </c>
      <c r="R25" s="54">
        <v>3</v>
      </c>
      <c r="S25" s="317">
        <v>3.5</v>
      </c>
      <c r="T25" s="48"/>
      <c r="U25" s="319"/>
      <c r="V25" s="53"/>
      <c r="W25" s="317"/>
      <c r="X25" s="48"/>
      <c r="Y25" s="317"/>
      <c r="Z25" s="53"/>
      <c r="AA25" s="319"/>
      <c r="AB25" s="53"/>
      <c r="AC25" s="319"/>
      <c r="AE25" s="325">
        <f>ELO!P15</f>
        <v>1566.2</v>
      </c>
    </row>
    <row r="26" spans="1:31" ht="18" thickBot="1">
      <c r="A26" s="137">
        <v>1519</v>
      </c>
      <c r="B26" s="141">
        <v>1576</v>
      </c>
      <c r="C26" s="95" t="s">
        <v>85</v>
      </c>
      <c r="D26" s="60"/>
      <c r="E26" s="333"/>
      <c r="F26" s="289" t="s">
        <v>273</v>
      </c>
      <c r="G26" s="318"/>
      <c r="H26" s="52">
        <v>0.5</v>
      </c>
      <c r="I26" s="318"/>
      <c r="J26" s="52">
        <v>0</v>
      </c>
      <c r="K26" s="320"/>
      <c r="L26" s="51" t="s">
        <v>273</v>
      </c>
      <c r="M26" s="318"/>
      <c r="N26" s="52">
        <v>0.5</v>
      </c>
      <c r="O26" s="318"/>
      <c r="P26" s="52">
        <v>0.5</v>
      </c>
      <c r="Q26" s="318"/>
      <c r="R26" s="52">
        <v>0</v>
      </c>
      <c r="S26" s="318"/>
      <c r="T26" s="52"/>
      <c r="U26" s="320"/>
      <c r="V26" s="52"/>
      <c r="W26" s="318"/>
      <c r="X26" s="52"/>
      <c r="Y26" s="318"/>
      <c r="Z26" s="52"/>
      <c r="AA26" s="320"/>
      <c r="AB26" s="52"/>
      <c r="AC26" s="320"/>
      <c r="AE26" s="326"/>
    </row>
    <row r="27" spans="1:31">
      <c r="A27" s="330">
        <v>12</v>
      </c>
      <c r="B27" s="331"/>
      <c r="C27" s="94" t="s">
        <v>271</v>
      </c>
      <c r="D27" s="59"/>
      <c r="E27" s="332">
        <v>0</v>
      </c>
      <c r="F27" s="278" t="s">
        <v>223</v>
      </c>
      <c r="G27" s="317">
        <v>0</v>
      </c>
      <c r="H27" s="53">
        <v>16</v>
      </c>
      <c r="I27" s="317">
        <v>1</v>
      </c>
      <c r="J27" s="278" t="s">
        <v>223</v>
      </c>
      <c r="K27" s="317">
        <v>1</v>
      </c>
      <c r="L27" s="48">
        <v>9</v>
      </c>
      <c r="M27" s="317">
        <v>1.5</v>
      </c>
      <c r="N27" s="53">
        <v>14</v>
      </c>
      <c r="O27" s="319">
        <v>2.5</v>
      </c>
      <c r="P27" s="278" t="s">
        <v>223</v>
      </c>
      <c r="Q27" s="317">
        <v>2.5</v>
      </c>
      <c r="R27" s="278" t="s">
        <v>223</v>
      </c>
      <c r="S27" s="317">
        <v>2.5</v>
      </c>
      <c r="T27" s="277"/>
      <c r="U27" s="317"/>
      <c r="V27" s="54"/>
      <c r="W27" s="317"/>
      <c r="X27" s="53"/>
      <c r="Y27" s="317"/>
      <c r="Z27" s="277"/>
      <c r="AA27" s="317"/>
      <c r="AB27" s="277"/>
      <c r="AC27" s="317"/>
      <c r="AE27" s="327">
        <f>ELO!P16</f>
        <v>1476.3333333333333</v>
      </c>
    </row>
    <row r="28" spans="1:31" ht="18" thickBot="1">
      <c r="A28" s="137">
        <v>1498</v>
      </c>
      <c r="B28" s="141">
        <v>1640</v>
      </c>
      <c r="C28" s="95" t="s">
        <v>274</v>
      </c>
      <c r="D28" s="60"/>
      <c r="E28" s="333"/>
      <c r="F28" s="279">
        <v>0</v>
      </c>
      <c r="G28" s="318"/>
      <c r="H28" s="52">
        <v>1</v>
      </c>
      <c r="I28" s="318"/>
      <c r="J28" s="279">
        <v>0</v>
      </c>
      <c r="K28" s="318"/>
      <c r="L28" s="52">
        <v>0.5</v>
      </c>
      <c r="M28" s="318"/>
      <c r="N28" s="52">
        <v>1</v>
      </c>
      <c r="O28" s="320"/>
      <c r="P28" s="279">
        <v>0</v>
      </c>
      <c r="Q28" s="318"/>
      <c r="R28" s="279">
        <v>0</v>
      </c>
      <c r="S28" s="318"/>
      <c r="T28" s="52"/>
      <c r="U28" s="318"/>
      <c r="V28" s="52"/>
      <c r="W28" s="318"/>
      <c r="X28" s="52"/>
      <c r="Y28" s="318"/>
      <c r="Z28" s="52"/>
      <c r="AA28" s="318"/>
      <c r="AB28" s="52"/>
      <c r="AC28" s="318"/>
      <c r="AE28" s="328"/>
    </row>
    <row r="29" spans="1:31">
      <c r="A29" s="330">
        <v>13</v>
      </c>
      <c r="B29" s="331"/>
      <c r="C29" s="94" t="s">
        <v>173</v>
      </c>
      <c r="D29" s="59"/>
      <c r="E29" s="332">
        <v>0</v>
      </c>
      <c r="F29" s="53">
        <v>7</v>
      </c>
      <c r="G29" s="319">
        <v>1</v>
      </c>
      <c r="H29" s="53">
        <v>10</v>
      </c>
      <c r="I29" s="317">
        <v>1</v>
      </c>
      <c r="J29" s="48">
        <v>16</v>
      </c>
      <c r="K29" s="317">
        <v>2</v>
      </c>
      <c r="L29" s="54">
        <v>18</v>
      </c>
      <c r="M29" s="319">
        <v>3</v>
      </c>
      <c r="N29" s="49">
        <v>17</v>
      </c>
      <c r="O29" s="319">
        <v>3</v>
      </c>
      <c r="P29" s="278" t="s">
        <v>223</v>
      </c>
      <c r="Q29" s="317">
        <v>3</v>
      </c>
      <c r="R29" s="54">
        <v>9</v>
      </c>
      <c r="S29" s="317">
        <v>3</v>
      </c>
      <c r="T29" s="54"/>
      <c r="U29" s="317"/>
      <c r="V29" s="53"/>
      <c r="W29" s="317"/>
      <c r="X29" s="53"/>
      <c r="Y29" s="317"/>
      <c r="Z29" s="53"/>
      <c r="AA29" s="317"/>
      <c r="AB29" s="54"/>
      <c r="AC29" s="317"/>
      <c r="AE29" s="325">
        <f>ELO!P17</f>
        <v>1514.2</v>
      </c>
    </row>
    <row r="30" spans="1:31" ht="18" thickBot="1">
      <c r="A30" s="137">
        <v>1471</v>
      </c>
      <c r="B30" s="141">
        <v>1448</v>
      </c>
      <c r="C30" s="95" t="s">
        <v>174</v>
      </c>
      <c r="D30" s="60"/>
      <c r="E30" s="333"/>
      <c r="F30" s="52">
        <v>0</v>
      </c>
      <c r="G30" s="320"/>
      <c r="H30" s="52">
        <v>0</v>
      </c>
      <c r="I30" s="318"/>
      <c r="J30" s="52">
        <v>1</v>
      </c>
      <c r="K30" s="318"/>
      <c r="L30" s="52">
        <v>1</v>
      </c>
      <c r="M30" s="320"/>
      <c r="N30" s="52">
        <v>1</v>
      </c>
      <c r="O30" s="320"/>
      <c r="P30" s="279">
        <v>0</v>
      </c>
      <c r="Q30" s="318"/>
      <c r="R30" s="52">
        <v>0</v>
      </c>
      <c r="S30" s="318"/>
      <c r="T30" s="52"/>
      <c r="U30" s="318"/>
      <c r="V30" s="52"/>
      <c r="W30" s="318"/>
      <c r="X30" s="52"/>
      <c r="Y30" s="318"/>
      <c r="Z30" s="52"/>
      <c r="AA30" s="318"/>
      <c r="AB30" s="275"/>
      <c r="AC30" s="318"/>
      <c r="AE30" s="326"/>
    </row>
    <row r="31" spans="1:31">
      <c r="A31" s="330">
        <v>14</v>
      </c>
      <c r="B31" s="331"/>
      <c r="C31" s="94" t="s">
        <v>127</v>
      </c>
      <c r="D31" s="59"/>
      <c r="E31" s="332">
        <v>0</v>
      </c>
      <c r="F31" s="48">
        <v>18</v>
      </c>
      <c r="G31" s="317">
        <v>0</v>
      </c>
      <c r="H31" s="54">
        <v>20</v>
      </c>
      <c r="I31" s="317">
        <v>0</v>
      </c>
      <c r="J31" s="53">
        <v>17</v>
      </c>
      <c r="K31" s="319">
        <v>1</v>
      </c>
      <c r="L31" s="53">
        <v>16</v>
      </c>
      <c r="M31" s="319">
        <v>2</v>
      </c>
      <c r="N31" s="54">
        <v>12</v>
      </c>
      <c r="O31" s="319">
        <v>2</v>
      </c>
      <c r="P31" s="53">
        <v>19</v>
      </c>
      <c r="Q31" s="319">
        <v>2</v>
      </c>
      <c r="R31" s="288" t="s">
        <v>223</v>
      </c>
      <c r="S31" s="319">
        <v>3</v>
      </c>
      <c r="T31" s="277"/>
      <c r="U31" s="319"/>
      <c r="V31" s="49"/>
      <c r="W31" s="319"/>
      <c r="X31" s="277"/>
      <c r="Y31" s="319"/>
      <c r="Z31" s="277"/>
      <c r="AA31" s="319"/>
      <c r="AB31" s="277"/>
      <c r="AC31" s="319"/>
      <c r="AE31" s="325">
        <f>ELO!P18</f>
        <v>1407.3333333333333</v>
      </c>
    </row>
    <row r="32" spans="1:31" ht="18" thickBot="1">
      <c r="A32" s="137">
        <v>1442</v>
      </c>
      <c r="B32" s="141">
        <v>1432</v>
      </c>
      <c r="C32" s="95" t="s">
        <v>128</v>
      </c>
      <c r="D32" s="60"/>
      <c r="E32" s="333"/>
      <c r="F32" s="52">
        <v>0</v>
      </c>
      <c r="G32" s="318"/>
      <c r="H32" s="52">
        <v>0</v>
      </c>
      <c r="I32" s="318"/>
      <c r="J32" s="52">
        <v>1</v>
      </c>
      <c r="K32" s="320"/>
      <c r="L32" s="51">
        <v>1</v>
      </c>
      <c r="M32" s="320"/>
      <c r="N32" s="52">
        <v>0</v>
      </c>
      <c r="O32" s="320"/>
      <c r="P32" s="52">
        <v>0</v>
      </c>
      <c r="Q32" s="320"/>
      <c r="R32" s="289" t="s">
        <v>273</v>
      </c>
      <c r="S32" s="320"/>
      <c r="T32" s="52"/>
      <c r="U32" s="320"/>
      <c r="V32" s="52"/>
      <c r="W32" s="320"/>
      <c r="X32" s="52"/>
      <c r="Y32" s="320"/>
      <c r="Z32" s="52"/>
      <c r="AA32" s="320"/>
      <c r="AB32" s="52"/>
      <c r="AC32" s="320"/>
      <c r="AE32" s="326"/>
    </row>
    <row r="33" spans="1:31">
      <c r="A33" s="334"/>
      <c r="B33" s="335"/>
      <c r="C33" s="94"/>
      <c r="D33" s="59"/>
      <c r="E33" s="336"/>
      <c r="F33" s="277"/>
      <c r="G33" s="317"/>
      <c r="H33" s="277"/>
      <c r="I33" s="317"/>
      <c r="J33" s="277"/>
      <c r="K33" s="317"/>
      <c r="L33" s="277"/>
      <c r="M33" s="317"/>
      <c r="N33" s="54"/>
      <c r="O33" s="319"/>
      <c r="P33" s="53"/>
      <c r="Q33" s="317"/>
      <c r="R33" s="48"/>
      <c r="S33" s="317"/>
      <c r="T33" s="54"/>
      <c r="U33" s="317"/>
      <c r="V33" s="53"/>
      <c r="W33" s="317"/>
      <c r="X33" s="54"/>
      <c r="Y33" s="317"/>
      <c r="Z33" s="54"/>
      <c r="AA33" s="319"/>
      <c r="AB33" s="54"/>
      <c r="AC33" s="319"/>
      <c r="AE33" s="325">
        <f>ELO!P19</f>
        <v>0</v>
      </c>
    </row>
    <row r="34" spans="1:31" ht="18" thickBot="1">
      <c r="A34" s="137"/>
      <c r="B34" s="141"/>
      <c r="C34" s="95"/>
      <c r="D34" s="60"/>
      <c r="E34" s="337"/>
      <c r="F34" s="316"/>
      <c r="G34" s="318"/>
      <c r="H34" s="316"/>
      <c r="I34" s="318"/>
      <c r="J34" s="316"/>
      <c r="K34" s="318"/>
      <c r="L34" s="316"/>
      <c r="M34" s="318"/>
      <c r="N34" s="52"/>
      <c r="O34" s="320"/>
      <c r="P34" s="52"/>
      <c r="Q34" s="318"/>
      <c r="R34" s="52"/>
      <c r="S34" s="318"/>
      <c r="T34" s="51"/>
      <c r="U34" s="318"/>
      <c r="V34" s="51"/>
      <c r="W34" s="318"/>
      <c r="X34" s="51"/>
      <c r="Y34" s="318"/>
      <c r="Z34" s="275"/>
      <c r="AA34" s="320"/>
      <c r="AB34" s="275"/>
      <c r="AC34" s="320"/>
      <c r="AE34" s="326"/>
    </row>
    <row r="35" spans="1:31">
      <c r="A35" s="330">
        <v>16</v>
      </c>
      <c r="B35" s="331"/>
      <c r="C35" s="94" t="s">
        <v>88</v>
      </c>
      <c r="D35" s="59"/>
      <c r="E35" s="332">
        <v>0</v>
      </c>
      <c r="F35" s="53">
        <v>19</v>
      </c>
      <c r="G35" s="317">
        <v>1</v>
      </c>
      <c r="H35" s="54">
        <v>12</v>
      </c>
      <c r="I35" s="317">
        <v>1</v>
      </c>
      <c r="J35" s="53">
        <v>13</v>
      </c>
      <c r="K35" s="319">
        <v>1</v>
      </c>
      <c r="L35" s="54">
        <v>14</v>
      </c>
      <c r="M35" s="317">
        <v>1</v>
      </c>
      <c r="N35" s="53">
        <v>18</v>
      </c>
      <c r="O35" s="319">
        <v>2</v>
      </c>
      <c r="P35" s="54">
        <v>17</v>
      </c>
      <c r="Q35" s="319">
        <v>3</v>
      </c>
      <c r="R35" s="53">
        <v>6</v>
      </c>
      <c r="S35" s="319">
        <v>3</v>
      </c>
      <c r="T35" s="53"/>
      <c r="U35" s="319"/>
      <c r="V35" s="54"/>
      <c r="W35" s="319"/>
      <c r="X35" s="48"/>
      <c r="Y35" s="319"/>
      <c r="Z35" s="53"/>
      <c r="AA35" s="319"/>
      <c r="AB35" s="53"/>
      <c r="AC35" s="319"/>
      <c r="AE35" s="325">
        <f>ELO!P20</f>
        <v>1489.6</v>
      </c>
    </row>
    <row r="36" spans="1:31" ht="18" thickBot="1">
      <c r="A36" s="137">
        <v>1409</v>
      </c>
      <c r="B36" s="141">
        <v>1398</v>
      </c>
      <c r="C36" s="95" t="s">
        <v>89</v>
      </c>
      <c r="D36" s="60"/>
      <c r="E36" s="333"/>
      <c r="F36" s="51">
        <v>1</v>
      </c>
      <c r="G36" s="318"/>
      <c r="H36" s="52">
        <v>0</v>
      </c>
      <c r="I36" s="318"/>
      <c r="J36" s="52">
        <v>0</v>
      </c>
      <c r="K36" s="320"/>
      <c r="L36" s="52">
        <v>0</v>
      </c>
      <c r="M36" s="318"/>
      <c r="N36" s="52">
        <v>1</v>
      </c>
      <c r="O36" s="320"/>
      <c r="P36" s="52">
        <v>1</v>
      </c>
      <c r="Q36" s="320"/>
      <c r="R36" s="52">
        <v>0</v>
      </c>
      <c r="S36" s="320"/>
      <c r="T36" s="52"/>
      <c r="U36" s="320"/>
      <c r="V36" s="51"/>
      <c r="W36" s="320"/>
      <c r="X36" s="52"/>
      <c r="Y36" s="320"/>
      <c r="Z36" s="52"/>
      <c r="AA36" s="320"/>
      <c r="AB36" s="52"/>
      <c r="AC36" s="320"/>
      <c r="AE36" s="326"/>
    </row>
    <row r="37" spans="1:31">
      <c r="A37" s="330">
        <v>17</v>
      </c>
      <c r="B37" s="331"/>
      <c r="C37" s="94" t="s">
        <v>168</v>
      </c>
      <c r="D37" s="58"/>
      <c r="E37" s="332">
        <v>0</v>
      </c>
      <c r="F37" s="288" t="s">
        <v>223</v>
      </c>
      <c r="G37" s="317">
        <v>0</v>
      </c>
      <c r="H37" s="53">
        <v>11</v>
      </c>
      <c r="I37" s="317">
        <v>0.5</v>
      </c>
      <c r="J37" s="48">
        <v>14</v>
      </c>
      <c r="K37" s="319">
        <v>0.5</v>
      </c>
      <c r="L37" s="54">
        <v>11</v>
      </c>
      <c r="M37" s="317">
        <v>0.5</v>
      </c>
      <c r="N37" s="54">
        <v>13</v>
      </c>
      <c r="O37" s="319">
        <v>1.5</v>
      </c>
      <c r="P37" s="53">
        <v>16</v>
      </c>
      <c r="Q37" s="319">
        <v>1.5</v>
      </c>
      <c r="R37" s="48">
        <v>10</v>
      </c>
      <c r="S37" s="317">
        <v>1.5</v>
      </c>
      <c r="T37" s="54"/>
      <c r="U37" s="317"/>
      <c r="V37" s="53"/>
      <c r="W37" s="317"/>
      <c r="X37" s="277"/>
      <c r="Y37" s="317"/>
      <c r="Z37" s="277"/>
      <c r="AA37" s="319"/>
      <c r="AB37" s="277"/>
      <c r="AC37" s="319"/>
      <c r="AE37" s="325">
        <f>ELO!P21</f>
        <v>1486.6666666666667</v>
      </c>
    </row>
    <row r="38" spans="1:31" ht="18" thickBot="1">
      <c r="A38" s="137">
        <v>1315</v>
      </c>
      <c r="B38" s="141">
        <v>1372</v>
      </c>
      <c r="C38" s="95" t="s">
        <v>169</v>
      </c>
      <c r="D38" s="58"/>
      <c r="E38" s="333"/>
      <c r="F38" s="289" t="s">
        <v>273</v>
      </c>
      <c r="G38" s="318"/>
      <c r="H38" s="51">
        <v>0.5</v>
      </c>
      <c r="I38" s="318"/>
      <c r="J38" s="52">
        <v>0</v>
      </c>
      <c r="K38" s="320"/>
      <c r="L38" s="52">
        <v>0</v>
      </c>
      <c r="M38" s="318"/>
      <c r="N38" s="52">
        <v>0</v>
      </c>
      <c r="O38" s="320"/>
      <c r="P38" s="52">
        <v>0</v>
      </c>
      <c r="Q38" s="320"/>
      <c r="R38" s="52">
        <v>0</v>
      </c>
      <c r="S38" s="318"/>
      <c r="T38" s="52"/>
      <c r="U38" s="318"/>
      <c r="V38" s="51"/>
      <c r="W38" s="318"/>
      <c r="X38" s="52"/>
      <c r="Y38" s="318"/>
      <c r="Z38" s="52"/>
      <c r="AA38" s="320"/>
      <c r="AB38" s="52"/>
      <c r="AC38" s="320"/>
      <c r="AE38" s="326"/>
    </row>
    <row r="39" spans="1:31">
      <c r="A39" s="330">
        <v>18</v>
      </c>
      <c r="B39" s="331"/>
      <c r="C39" s="94" t="s">
        <v>258</v>
      </c>
      <c r="D39" s="58"/>
      <c r="E39" s="332">
        <v>0</v>
      </c>
      <c r="F39" s="53">
        <v>14</v>
      </c>
      <c r="G39" s="317">
        <v>1</v>
      </c>
      <c r="H39" s="54">
        <v>7</v>
      </c>
      <c r="I39" s="317">
        <v>1.5</v>
      </c>
      <c r="J39" s="54">
        <v>6</v>
      </c>
      <c r="K39" s="317">
        <v>2</v>
      </c>
      <c r="L39" s="53">
        <v>13</v>
      </c>
      <c r="M39" s="317">
        <v>2</v>
      </c>
      <c r="N39" s="54">
        <v>16</v>
      </c>
      <c r="O39" s="319">
        <v>2</v>
      </c>
      <c r="P39" s="278" t="s">
        <v>223</v>
      </c>
      <c r="Q39" s="319">
        <v>2</v>
      </c>
      <c r="R39" s="278" t="s">
        <v>223</v>
      </c>
      <c r="S39" s="319">
        <v>2</v>
      </c>
      <c r="T39" s="54"/>
      <c r="U39" s="319"/>
      <c r="V39" s="53"/>
      <c r="W39" s="319"/>
      <c r="X39" s="48"/>
      <c r="Y39" s="319"/>
      <c r="Z39" s="54"/>
      <c r="AA39" s="319"/>
      <c r="AB39" s="54"/>
      <c r="AC39" s="319"/>
      <c r="AE39" s="325">
        <f>ELO!P22</f>
        <v>1544</v>
      </c>
    </row>
    <row r="40" spans="1:31" ht="18" thickBot="1">
      <c r="A40" s="137">
        <v>0</v>
      </c>
      <c r="B40" s="141">
        <v>1456</v>
      </c>
      <c r="C40" s="95" t="s">
        <v>265</v>
      </c>
      <c r="D40" s="58"/>
      <c r="E40" s="333"/>
      <c r="F40" s="52">
        <v>1</v>
      </c>
      <c r="G40" s="318"/>
      <c r="H40" s="51">
        <v>0.5</v>
      </c>
      <c r="I40" s="318"/>
      <c r="J40" s="51">
        <v>0.5</v>
      </c>
      <c r="K40" s="318"/>
      <c r="L40" s="52">
        <v>0</v>
      </c>
      <c r="M40" s="318"/>
      <c r="N40" s="52">
        <v>0</v>
      </c>
      <c r="O40" s="320"/>
      <c r="P40" s="279">
        <v>0</v>
      </c>
      <c r="Q40" s="320"/>
      <c r="R40" s="279">
        <v>0</v>
      </c>
      <c r="S40" s="320"/>
      <c r="T40" s="52"/>
      <c r="U40" s="320"/>
      <c r="V40" s="51"/>
      <c r="W40" s="320"/>
      <c r="X40" s="52"/>
      <c r="Y40" s="320"/>
      <c r="Z40" s="52"/>
      <c r="AA40" s="320"/>
      <c r="AB40" s="52"/>
      <c r="AC40" s="320"/>
      <c r="AE40" s="326"/>
    </row>
    <row r="41" spans="1:31">
      <c r="A41" s="330">
        <v>19</v>
      </c>
      <c r="B41" s="331"/>
      <c r="C41" s="94" t="s">
        <v>259</v>
      </c>
      <c r="D41" s="58"/>
      <c r="E41" s="332">
        <v>0</v>
      </c>
      <c r="F41" s="48">
        <v>16</v>
      </c>
      <c r="G41" s="317">
        <v>0</v>
      </c>
      <c r="H41" s="53">
        <v>9</v>
      </c>
      <c r="I41" s="317">
        <v>0</v>
      </c>
      <c r="J41" s="54">
        <v>11</v>
      </c>
      <c r="K41" s="317">
        <v>1</v>
      </c>
      <c r="L41" s="53">
        <v>6</v>
      </c>
      <c r="M41" s="317">
        <v>1</v>
      </c>
      <c r="N41" s="53">
        <v>10</v>
      </c>
      <c r="O41" s="319">
        <v>1.5</v>
      </c>
      <c r="P41" s="54">
        <v>14</v>
      </c>
      <c r="Q41" s="319">
        <v>2.5</v>
      </c>
      <c r="R41" s="288" t="s">
        <v>223</v>
      </c>
      <c r="S41" s="317">
        <v>3.5</v>
      </c>
      <c r="T41" s="53"/>
      <c r="U41" s="317"/>
      <c r="V41" s="54"/>
      <c r="W41" s="317"/>
      <c r="X41" s="53"/>
      <c r="Y41" s="317"/>
      <c r="Z41" s="277"/>
      <c r="AA41" s="319"/>
      <c r="AB41" s="277"/>
      <c r="AC41" s="319"/>
      <c r="AE41" s="325">
        <f>ELO!P23</f>
        <v>1557.6</v>
      </c>
    </row>
    <row r="42" spans="1:31" ht="18" thickBot="1">
      <c r="A42" s="137">
        <v>0</v>
      </c>
      <c r="B42" s="141">
        <v>0</v>
      </c>
      <c r="C42" s="95" t="s">
        <v>266</v>
      </c>
      <c r="D42" s="58"/>
      <c r="E42" s="333"/>
      <c r="F42" s="52">
        <v>0</v>
      </c>
      <c r="G42" s="318"/>
      <c r="H42" s="52">
        <v>0</v>
      </c>
      <c r="I42" s="318"/>
      <c r="J42" s="51">
        <v>1</v>
      </c>
      <c r="K42" s="318"/>
      <c r="L42" s="51">
        <v>0</v>
      </c>
      <c r="M42" s="318"/>
      <c r="N42" s="52">
        <v>0.5</v>
      </c>
      <c r="O42" s="320"/>
      <c r="P42" s="52">
        <v>1</v>
      </c>
      <c r="Q42" s="320"/>
      <c r="R42" s="289" t="s">
        <v>273</v>
      </c>
      <c r="S42" s="318"/>
      <c r="T42" s="52"/>
      <c r="U42" s="318"/>
      <c r="V42" s="52"/>
      <c r="W42" s="318"/>
      <c r="X42" s="52"/>
      <c r="Y42" s="318"/>
      <c r="Z42" s="52"/>
      <c r="AA42" s="320"/>
      <c r="AB42" s="52"/>
      <c r="AC42" s="320"/>
      <c r="AE42" s="326"/>
    </row>
    <row r="43" spans="1:31">
      <c r="A43" s="330">
        <v>20</v>
      </c>
      <c r="B43" s="331"/>
      <c r="C43" s="94" t="s">
        <v>221</v>
      </c>
      <c r="D43" s="58"/>
      <c r="E43" s="332">
        <v>0</v>
      </c>
      <c r="F43" s="278" t="s">
        <v>223</v>
      </c>
      <c r="G43" s="317">
        <v>0</v>
      </c>
      <c r="H43" s="53">
        <v>14</v>
      </c>
      <c r="I43" s="317">
        <v>1</v>
      </c>
      <c r="J43" s="278" t="s">
        <v>223</v>
      </c>
      <c r="K43" s="317">
        <v>1</v>
      </c>
      <c r="L43" s="54">
        <v>8</v>
      </c>
      <c r="M43" s="317">
        <v>1</v>
      </c>
      <c r="N43" s="278" t="s">
        <v>223</v>
      </c>
      <c r="O43" s="317">
        <v>1</v>
      </c>
      <c r="P43" s="278" t="s">
        <v>223</v>
      </c>
      <c r="Q43" s="319">
        <v>1</v>
      </c>
      <c r="R43" s="278" t="s">
        <v>223</v>
      </c>
      <c r="S43" s="319">
        <v>1</v>
      </c>
      <c r="T43" s="277"/>
      <c r="U43" s="319"/>
      <c r="V43" s="53"/>
      <c r="W43" s="319"/>
      <c r="X43" s="277"/>
      <c r="Y43" s="319"/>
      <c r="Z43" s="277"/>
      <c r="AA43" s="319"/>
      <c r="AB43" s="277"/>
      <c r="AC43" s="319"/>
      <c r="AE43" s="325">
        <f>ELO!P24</f>
        <v>1543.5</v>
      </c>
    </row>
    <row r="44" spans="1:31" ht="18" thickBot="1">
      <c r="A44" s="137">
        <v>0</v>
      </c>
      <c r="B44" s="141">
        <v>0</v>
      </c>
      <c r="C44" s="95" t="s">
        <v>194</v>
      </c>
      <c r="D44" s="58"/>
      <c r="E44" s="333"/>
      <c r="F44" s="279">
        <v>0</v>
      </c>
      <c r="G44" s="318"/>
      <c r="H44" s="52">
        <v>1</v>
      </c>
      <c r="I44" s="318"/>
      <c r="J44" s="279">
        <v>0</v>
      </c>
      <c r="K44" s="318"/>
      <c r="L44" s="51">
        <v>0</v>
      </c>
      <c r="M44" s="318"/>
      <c r="N44" s="279">
        <v>0</v>
      </c>
      <c r="O44" s="318"/>
      <c r="P44" s="279">
        <v>0</v>
      </c>
      <c r="Q44" s="320"/>
      <c r="R44" s="279">
        <v>0</v>
      </c>
      <c r="S44" s="320"/>
      <c r="T44" s="52"/>
      <c r="U44" s="320"/>
      <c r="V44" s="51"/>
      <c r="W44" s="320"/>
      <c r="X44" s="52"/>
      <c r="Y44" s="320"/>
      <c r="Z44" s="52"/>
      <c r="AA44" s="320"/>
      <c r="AB44" s="52"/>
      <c r="AC44" s="320"/>
      <c r="AE44" s="326"/>
    </row>
    <row r="45" spans="1:31">
      <c r="A45" s="352"/>
      <c r="B45" s="353"/>
      <c r="C45" s="94"/>
      <c r="D45" s="58"/>
      <c r="E45" s="336"/>
      <c r="F45" s="53"/>
      <c r="G45" s="317"/>
      <c r="H45" s="53"/>
      <c r="I45" s="317"/>
      <c r="J45" s="53"/>
      <c r="K45" s="319"/>
      <c r="L45" s="54"/>
      <c r="M45" s="319"/>
      <c r="N45" s="54"/>
      <c r="O45" s="319"/>
      <c r="P45" s="277"/>
      <c r="Q45" s="319"/>
      <c r="R45" s="277"/>
      <c r="S45" s="319"/>
      <c r="T45" s="54"/>
      <c r="U45" s="319"/>
      <c r="V45" s="277"/>
      <c r="W45" s="319"/>
      <c r="X45" s="277"/>
      <c r="Y45" s="319"/>
      <c r="Z45" s="277"/>
      <c r="AA45" s="319"/>
      <c r="AB45" s="277"/>
      <c r="AC45" s="319"/>
      <c r="AE45" s="325">
        <f>ELO!P25</f>
        <v>0</v>
      </c>
    </row>
    <row r="46" spans="1:31" ht="18" thickBot="1">
      <c r="A46" s="137"/>
      <c r="B46" s="141"/>
      <c r="C46" s="95"/>
      <c r="D46" s="58"/>
      <c r="E46" s="337"/>
      <c r="F46" s="52"/>
      <c r="G46" s="318"/>
      <c r="H46" s="52"/>
      <c r="I46" s="318"/>
      <c r="J46" s="52"/>
      <c r="K46" s="320"/>
      <c r="L46" s="52"/>
      <c r="M46" s="320"/>
      <c r="N46" s="52"/>
      <c r="O46" s="320"/>
      <c r="P46" s="52"/>
      <c r="Q46" s="320"/>
      <c r="R46" s="52"/>
      <c r="S46" s="320"/>
      <c r="T46" s="52"/>
      <c r="U46" s="320"/>
      <c r="V46" s="52"/>
      <c r="W46" s="320"/>
      <c r="X46" s="52"/>
      <c r="Y46" s="320"/>
      <c r="Z46" s="52"/>
      <c r="AA46" s="320"/>
      <c r="AB46" s="52"/>
      <c r="AC46" s="320"/>
      <c r="AE46" s="326"/>
    </row>
    <row r="47" spans="1:31">
      <c r="A47" s="352"/>
      <c r="B47" s="353"/>
      <c r="C47" s="94"/>
      <c r="D47" s="58"/>
      <c r="E47" s="336"/>
      <c r="F47" s="277"/>
      <c r="G47" s="317"/>
      <c r="H47" s="53"/>
      <c r="I47" s="317"/>
      <c r="J47" s="54"/>
      <c r="K47" s="317"/>
      <c r="L47" s="277"/>
      <c r="M47" s="317"/>
      <c r="N47" s="277"/>
      <c r="O47" s="317"/>
      <c r="P47" s="277"/>
      <c r="Q47" s="317"/>
      <c r="R47" s="53"/>
      <c r="S47" s="317"/>
      <c r="T47" s="53"/>
      <c r="U47" s="317"/>
      <c r="V47" s="54"/>
      <c r="W47" s="317"/>
      <c r="X47" s="277"/>
      <c r="Y47" s="317"/>
      <c r="Z47" s="277"/>
      <c r="AA47" s="319"/>
      <c r="AB47" s="277"/>
      <c r="AC47" s="319"/>
      <c r="AE47" s="325">
        <f>ELO!P26</f>
        <v>0</v>
      </c>
    </row>
    <row r="48" spans="1:31" ht="18" thickBot="1">
      <c r="A48" s="137"/>
      <c r="B48" s="141"/>
      <c r="C48" s="95"/>
      <c r="D48" s="58"/>
      <c r="E48" s="337"/>
      <c r="F48" s="52"/>
      <c r="G48" s="318"/>
      <c r="H48" s="52"/>
      <c r="I48" s="318"/>
      <c r="J48" s="52"/>
      <c r="K48" s="318"/>
      <c r="L48" s="52"/>
      <c r="M48" s="318"/>
      <c r="N48" s="52"/>
      <c r="O48" s="318"/>
      <c r="P48" s="52"/>
      <c r="Q48" s="318"/>
      <c r="R48" s="52"/>
      <c r="S48" s="318"/>
      <c r="T48" s="52"/>
      <c r="U48" s="318"/>
      <c r="V48" s="52"/>
      <c r="W48" s="318"/>
      <c r="X48" s="52"/>
      <c r="Y48" s="318"/>
      <c r="Z48" s="52"/>
      <c r="AA48" s="320"/>
      <c r="AB48" s="52"/>
      <c r="AC48" s="320"/>
      <c r="AE48" s="326"/>
    </row>
    <row r="49" spans="1:31">
      <c r="A49" s="218"/>
      <c r="B49" s="219"/>
      <c r="C49" s="60"/>
      <c r="D49" s="58"/>
      <c r="E49" s="220"/>
      <c r="F49" s="56"/>
      <c r="G49" s="57"/>
      <c r="H49" s="56"/>
      <c r="I49" s="57"/>
      <c r="J49" s="56"/>
      <c r="K49" s="57"/>
      <c r="L49" s="56"/>
      <c r="M49" s="57"/>
      <c r="N49" s="56"/>
      <c r="O49" s="57"/>
      <c r="P49" s="56"/>
      <c r="Q49" s="57"/>
      <c r="R49" s="56"/>
      <c r="S49" s="57"/>
      <c r="T49" s="56"/>
      <c r="U49" s="57"/>
      <c r="V49" s="56"/>
      <c r="W49" s="57"/>
      <c r="X49" s="56"/>
      <c r="Y49" s="57"/>
      <c r="Z49" s="56"/>
      <c r="AA49" s="57"/>
      <c r="AB49" s="57"/>
      <c r="AC49" s="57"/>
      <c r="AE49" s="221"/>
    </row>
    <row r="50" spans="1:31">
      <c r="A50" s="61"/>
      <c r="B50" s="143"/>
      <c r="C50" s="55"/>
      <c r="F50" s="62"/>
      <c r="G50" s="63"/>
      <c r="H50" s="62"/>
      <c r="I50" s="63"/>
      <c r="J50" s="62"/>
      <c r="K50" s="63"/>
      <c r="L50" s="56"/>
      <c r="M50" s="57"/>
      <c r="N50" s="56"/>
      <c r="O50" s="57"/>
      <c r="P50" s="56"/>
      <c r="Q50" s="57"/>
      <c r="R50" s="56"/>
      <c r="S50" s="57"/>
      <c r="T50" s="56"/>
      <c r="U50" s="57"/>
      <c r="V50" s="56"/>
      <c r="W50" s="57"/>
      <c r="X50" s="56"/>
      <c r="Y50" s="57"/>
      <c r="Z50" s="56"/>
      <c r="AA50" s="57"/>
      <c r="AB50" s="57"/>
      <c r="AC50" s="57"/>
    </row>
    <row r="51" spans="1:31">
      <c r="A51" s="64" t="s">
        <v>292</v>
      </c>
      <c r="B51" s="144"/>
      <c r="F51" s="65"/>
      <c r="G51" s="66"/>
      <c r="H51" s="67"/>
      <c r="I51" s="67"/>
      <c r="J51" s="67"/>
      <c r="K51" s="67"/>
      <c r="L51" s="67"/>
      <c r="M51" s="67"/>
    </row>
    <row r="52" spans="1:31">
      <c r="A52" s="68">
        <v>1808</v>
      </c>
      <c r="B52" s="142"/>
      <c r="F52" s="65"/>
      <c r="G52" s="66"/>
      <c r="H52" s="67"/>
      <c r="I52" s="67"/>
      <c r="J52" s="67"/>
      <c r="K52" s="67"/>
      <c r="L52" s="67"/>
      <c r="M52" s="67"/>
    </row>
    <row r="53" spans="1:31">
      <c r="A53" s="69"/>
      <c r="B53" s="145"/>
      <c r="F53" s="65"/>
      <c r="G53" s="66"/>
      <c r="H53" s="67"/>
      <c r="I53" s="67"/>
      <c r="J53" s="67"/>
      <c r="K53" s="67"/>
      <c r="L53" s="67"/>
      <c r="M53" s="67"/>
    </row>
    <row r="54" spans="1:31">
      <c r="A54" s="64" t="s">
        <v>17</v>
      </c>
      <c r="B54" s="144"/>
      <c r="F54" s="67">
        <v>6</v>
      </c>
      <c r="G54" s="66"/>
      <c r="H54" s="67">
        <v>8</v>
      </c>
      <c r="I54" s="67"/>
      <c r="J54" s="67">
        <v>8</v>
      </c>
      <c r="K54" s="67"/>
      <c r="L54" s="67">
        <v>7</v>
      </c>
      <c r="M54" s="67"/>
      <c r="N54" s="41">
        <v>6</v>
      </c>
      <c r="P54" s="41">
        <v>7</v>
      </c>
      <c r="R54" s="41">
        <v>4</v>
      </c>
    </row>
    <row r="55" spans="1:31" s="76" customFormat="1">
      <c r="A55" s="70" t="s">
        <v>69</v>
      </c>
      <c r="B55" s="146"/>
      <c r="C55" s="71"/>
      <c r="D55" s="72"/>
      <c r="E55" s="124"/>
      <c r="F55" s="74"/>
      <c r="G55" s="75"/>
      <c r="H55" s="74"/>
      <c r="I55" s="74"/>
      <c r="J55" s="74"/>
      <c r="K55" s="74"/>
      <c r="L55" s="74">
        <v>2</v>
      </c>
      <c r="M55" s="74"/>
      <c r="N55" s="76">
        <v>1</v>
      </c>
      <c r="R55" s="76">
        <v>1</v>
      </c>
      <c r="Z55" s="76">
        <v>1</v>
      </c>
    </row>
    <row r="56" spans="1:31" s="42" customFormat="1">
      <c r="A56" s="77" t="s">
        <v>18</v>
      </c>
      <c r="B56" s="147"/>
      <c r="C56" s="78"/>
      <c r="D56" s="47"/>
      <c r="E56" s="125"/>
      <c r="F56" s="80">
        <f>F54+F55</f>
        <v>6</v>
      </c>
      <c r="G56" s="81"/>
      <c r="H56" s="80">
        <f>F56+H54+H55</f>
        <v>14</v>
      </c>
      <c r="I56" s="80"/>
      <c r="J56" s="80">
        <f>H56+J54+J55</f>
        <v>22</v>
      </c>
      <c r="K56" s="80"/>
      <c r="L56" s="80">
        <f>J56+L54+L55</f>
        <v>31</v>
      </c>
      <c r="M56" s="80"/>
      <c r="N56" s="80">
        <f>L56+N54+N55</f>
        <v>38</v>
      </c>
      <c r="P56" s="80">
        <f>N56+P54+P55</f>
        <v>45</v>
      </c>
      <c r="Q56" s="80"/>
      <c r="R56" s="80">
        <f>P56+R54+R55</f>
        <v>50</v>
      </c>
      <c r="S56" s="80"/>
      <c r="T56" s="80">
        <f>R56+T54+T55</f>
        <v>50</v>
      </c>
      <c r="V56" s="80">
        <f>T56+V54+V55</f>
        <v>50</v>
      </c>
      <c r="W56" s="80"/>
      <c r="X56" s="80">
        <f>V56+X54+X55</f>
        <v>50</v>
      </c>
      <c r="Y56" s="80"/>
      <c r="Z56" s="80">
        <f>X56+Z54+Z55</f>
        <v>51</v>
      </c>
      <c r="AA56" s="80"/>
      <c r="AB56" s="80"/>
      <c r="AC56" s="80"/>
    </row>
    <row r="57" spans="1:31">
      <c r="F57" s="67"/>
      <c r="G57" s="67"/>
      <c r="H57" s="67"/>
      <c r="I57" s="67"/>
      <c r="J57" s="67"/>
      <c r="K57" s="67"/>
      <c r="L57" s="67"/>
      <c r="M57" s="67"/>
    </row>
    <row r="58" spans="1:31">
      <c r="F58" s="67"/>
      <c r="G58" s="67"/>
      <c r="H58" s="67"/>
      <c r="I58" s="67"/>
      <c r="J58" s="67"/>
      <c r="K58" s="67"/>
      <c r="L58" s="67"/>
      <c r="M58" s="67"/>
    </row>
    <row r="59" spans="1:31">
      <c r="F59" s="67"/>
      <c r="G59" s="67"/>
      <c r="H59" s="67"/>
      <c r="I59" s="67"/>
      <c r="J59" s="67"/>
      <c r="K59" s="67"/>
      <c r="L59" s="67"/>
      <c r="M59" s="67"/>
    </row>
    <row r="60" spans="1:31">
      <c r="F60" s="67"/>
      <c r="G60" s="67"/>
      <c r="H60" s="67"/>
      <c r="I60" s="67"/>
      <c r="J60" s="67"/>
      <c r="K60" s="67"/>
      <c r="L60" s="67"/>
      <c r="M60" s="67"/>
    </row>
    <row r="61" spans="1:31">
      <c r="F61" s="67"/>
      <c r="G61" s="67"/>
      <c r="H61" s="67"/>
      <c r="I61" s="67"/>
      <c r="J61" s="67"/>
      <c r="K61" s="67"/>
      <c r="L61" s="67"/>
      <c r="M61" s="67"/>
    </row>
  </sheetData>
  <mergeCells count="355">
    <mergeCell ref="AE21:AE22"/>
    <mergeCell ref="S21:S22"/>
    <mergeCell ref="Q21:Q22"/>
    <mergeCell ref="O21:O22"/>
    <mergeCell ref="M21:M22"/>
    <mergeCell ref="K21:K22"/>
    <mergeCell ref="I21:I22"/>
    <mergeCell ref="G21:G22"/>
    <mergeCell ref="E21:E22"/>
    <mergeCell ref="A21:B21"/>
    <mergeCell ref="AE33:AE34"/>
    <mergeCell ref="AE37:AE38"/>
    <mergeCell ref="M37:M38"/>
    <mergeCell ref="O37:O38"/>
    <mergeCell ref="Q37:Q38"/>
    <mergeCell ref="S37:S38"/>
    <mergeCell ref="U37:U38"/>
    <mergeCell ref="W37:W38"/>
    <mergeCell ref="Y37:Y38"/>
    <mergeCell ref="AA37:AA38"/>
    <mergeCell ref="U35:U36"/>
    <mergeCell ref="W35:W36"/>
    <mergeCell ref="Y35:Y36"/>
    <mergeCell ref="AA35:AA36"/>
    <mergeCell ref="AE35:AE36"/>
    <mergeCell ref="M35:M36"/>
    <mergeCell ref="O35:O36"/>
    <mergeCell ref="Q35:Q36"/>
    <mergeCell ref="S35:S36"/>
    <mergeCell ref="M33:M34"/>
    <mergeCell ref="A33:B33"/>
    <mergeCell ref="E33:E34"/>
    <mergeCell ref="G33:G34"/>
    <mergeCell ref="I33:I34"/>
    <mergeCell ref="K33:K34"/>
    <mergeCell ref="A37:B37"/>
    <mergeCell ref="E37:E38"/>
    <mergeCell ref="G37:G38"/>
    <mergeCell ref="I37:I38"/>
    <mergeCell ref="K37:K38"/>
    <mergeCell ref="A35:B35"/>
    <mergeCell ref="E35:E36"/>
    <mergeCell ref="G35:G36"/>
    <mergeCell ref="I35:I36"/>
    <mergeCell ref="K35:K36"/>
    <mergeCell ref="Q25:Q26"/>
    <mergeCell ref="O13:O14"/>
    <mergeCell ref="U9:U10"/>
    <mergeCell ref="S11:S12"/>
    <mergeCell ref="U13:U14"/>
    <mergeCell ref="I9:I10"/>
    <mergeCell ref="K9:K10"/>
    <mergeCell ref="K25:K26"/>
    <mergeCell ref="Q17:Q18"/>
    <mergeCell ref="O15:O16"/>
    <mergeCell ref="Q15:Q16"/>
    <mergeCell ref="O9:O10"/>
    <mergeCell ref="I11:I12"/>
    <mergeCell ref="O11:O12"/>
    <mergeCell ref="O17:O18"/>
    <mergeCell ref="Q9:Q10"/>
    <mergeCell ref="G31:G32"/>
    <mergeCell ref="G25:G26"/>
    <mergeCell ref="O25:O26"/>
    <mergeCell ref="M25:M26"/>
    <mergeCell ref="I27:I28"/>
    <mergeCell ref="G27:G28"/>
    <mergeCell ref="O27:O28"/>
    <mergeCell ref="G29:G30"/>
    <mergeCell ref="I29:I30"/>
    <mergeCell ref="I25:I26"/>
    <mergeCell ref="I31:I32"/>
    <mergeCell ref="K27:K28"/>
    <mergeCell ref="K31:K32"/>
    <mergeCell ref="K29:K30"/>
    <mergeCell ref="A3:B3"/>
    <mergeCell ref="A5:B5"/>
    <mergeCell ref="A7:B7"/>
    <mergeCell ref="A9:B9"/>
    <mergeCell ref="A11:B11"/>
    <mergeCell ref="H3:I3"/>
    <mergeCell ref="J3:K3"/>
    <mergeCell ref="L3:M3"/>
    <mergeCell ref="A13:B13"/>
    <mergeCell ref="E5:E6"/>
    <mergeCell ref="E7:E8"/>
    <mergeCell ref="E9:E10"/>
    <mergeCell ref="E11:E12"/>
    <mergeCell ref="I5:I6"/>
    <mergeCell ref="K5:K6"/>
    <mergeCell ref="M11:M12"/>
    <mergeCell ref="G9:G10"/>
    <mergeCell ref="G11:G12"/>
    <mergeCell ref="K11:K12"/>
    <mergeCell ref="M9:M10"/>
    <mergeCell ref="A19:B19"/>
    <mergeCell ref="A15:B15"/>
    <mergeCell ref="E13:E14"/>
    <mergeCell ref="I15:I16"/>
    <mergeCell ref="K15:K16"/>
    <mergeCell ref="G15:G16"/>
    <mergeCell ref="G13:G14"/>
    <mergeCell ref="I13:I14"/>
    <mergeCell ref="K13:K14"/>
    <mergeCell ref="G19:G20"/>
    <mergeCell ref="E15:E16"/>
    <mergeCell ref="E17:E18"/>
    <mergeCell ref="G17:G18"/>
    <mergeCell ref="A17:B17"/>
    <mergeCell ref="E19:E20"/>
    <mergeCell ref="K17:K18"/>
    <mergeCell ref="I17:I18"/>
    <mergeCell ref="A31:B31"/>
    <mergeCell ref="E31:E32"/>
    <mergeCell ref="A27:B27"/>
    <mergeCell ref="A29:B29"/>
    <mergeCell ref="A23:B23"/>
    <mergeCell ref="A25:B25"/>
    <mergeCell ref="E23:E24"/>
    <mergeCell ref="E25:E26"/>
    <mergeCell ref="E27:E28"/>
    <mergeCell ref="E29:E30"/>
    <mergeCell ref="G23:G24"/>
    <mergeCell ref="M19:M20"/>
    <mergeCell ref="M17:M18"/>
    <mergeCell ref="O23:O24"/>
    <mergeCell ref="S19:S20"/>
    <mergeCell ref="S23:S24"/>
    <mergeCell ref="O19:O20"/>
    <mergeCell ref="I19:I20"/>
    <mergeCell ref="I23:I24"/>
    <mergeCell ref="K23:K24"/>
    <mergeCell ref="M23:M24"/>
    <mergeCell ref="K19:K20"/>
    <mergeCell ref="Q23:Q24"/>
    <mergeCell ref="Q19:Q20"/>
    <mergeCell ref="S17:S18"/>
    <mergeCell ref="P3:Q3"/>
    <mergeCell ref="J4:K4"/>
    <mergeCell ref="O7:O8"/>
    <mergeCell ref="Q5:Q6"/>
    <mergeCell ref="M15:M16"/>
    <mergeCell ref="M13:M14"/>
    <mergeCell ref="P4:Q4"/>
    <mergeCell ref="F4:G4"/>
    <mergeCell ref="H4:I4"/>
    <mergeCell ref="F3:G3"/>
    <mergeCell ref="N3:O3"/>
    <mergeCell ref="M5:M6"/>
    <mergeCell ref="G5:G6"/>
    <mergeCell ref="G7:G8"/>
    <mergeCell ref="L4:M4"/>
    <mergeCell ref="N4:O4"/>
    <mergeCell ref="I7:I8"/>
    <mergeCell ref="K7:K8"/>
    <mergeCell ref="M7:M8"/>
    <mergeCell ref="Q13:Q14"/>
    <mergeCell ref="Q7:Q8"/>
    <mergeCell ref="O5:O6"/>
    <mergeCell ref="Q11:Q12"/>
    <mergeCell ref="Z3:AA3"/>
    <mergeCell ref="S5:S6"/>
    <mergeCell ref="U5:U6"/>
    <mergeCell ref="W5:W6"/>
    <mergeCell ref="Y5:Y6"/>
    <mergeCell ref="AA5:AA6"/>
    <mergeCell ref="R4:S4"/>
    <mergeCell ref="T4:U4"/>
    <mergeCell ref="Z4:AA4"/>
    <mergeCell ref="X3:Y3"/>
    <mergeCell ref="V3:W3"/>
    <mergeCell ref="R3:S3"/>
    <mergeCell ref="T3:U3"/>
    <mergeCell ref="V4:W4"/>
    <mergeCell ref="X4:Y4"/>
    <mergeCell ref="AE31:AE32"/>
    <mergeCell ref="U23:U24"/>
    <mergeCell ref="W23:W24"/>
    <mergeCell ref="Y31:Y32"/>
    <mergeCell ref="AA31:AA32"/>
    <mergeCell ref="W31:W32"/>
    <mergeCell ref="W29:W30"/>
    <mergeCell ref="AE23:AE24"/>
    <mergeCell ref="U31:U32"/>
    <mergeCell ref="Y29:Y30"/>
    <mergeCell ref="AA27:AA28"/>
    <mergeCell ref="W25:W26"/>
    <mergeCell ref="Y25:Y26"/>
    <mergeCell ref="AA25:AA26"/>
    <mergeCell ref="AA23:AA24"/>
    <mergeCell ref="U29:U30"/>
    <mergeCell ref="Y23:Y24"/>
    <mergeCell ref="AE25:AE26"/>
    <mergeCell ref="AE27:AE28"/>
    <mergeCell ref="AE29:AE30"/>
    <mergeCell ref="AA29:AA30"/>
    <mergeCell ref="U7:U8"/>
    <mergeCell ref="S13:S14"/>
    <mergeCell ref="AE17:AE18"/>
    <mergeCell ref="AE19:AE20"/>
    <mergeCell ref="U19:U20"/>
    <mergeCell ref="AA19:AA20"/>
    <mergeCell ref="AA17:AA18"/>
    <mergeCell ref="Y17:Y18"/>
    <mergeCell ref="W17:W18"/>
    <mergeCell ref="W7:W8"/>
    <mergeCell ref="Y7:Y8"/>
    <mergeCell ref="W11:W12"/>
    <mergeCell ref="Y11:Y12"/>
    <mergeCell ref="AE13:AE14"/>
    <mergeCell ref="AE9:AE10"/>
    <mergeCell ref="AE11:AE12"/>
    <mergeCell ref="Y15:Y16"/>
    <mergeCell ref="AA15:AA16"/>
    <mergeCell ref="AE15:AE16"/>
    <mergeCell ref="AA9:AA10"/>
    <mergeCell ref="U11:U12"/>
    <mergeCell ref="AA7:AA8"/>
    <mergeCell ref="W9:W10"/>
    <mergeCell ref="Y19:Y20"/>
    <mergeCell ref="Y13:Y14"/>
    <mergeCell ref="AA13:AA14"/>
    <mergeCell ref="AA11:AA12"/>
    <mergeCell ref="W21:W22"/>
    <mergeCell ref="Y21:Y22"/>
    <mergeCell ref="AA21:AA22"/>
    <mergeCell ref="S9:S10"/>
    <mergeCell ref="S15:S16"/>
    <mergeCell ref="U21:U22"/>
    <mergeCell ref="S7:S8"/>
    <mergeCell ref="AE5:AE6"/>
    <mergeCell ref="AE7:AE8"/>
    <mergeCell ref="O33:O34"/>
    <mergeCell ref="Q33:Q34"/>
    <mergeCell ref="S33:S34"/>
    <mergeCell ref="U33:U34"/>
    <mergeCell ref="W33:W34"/>
    <mergeCell ref="Y33:Y34"/>
    <mergeCell ref="AA33:AA34"/>
    <mergeCell ref="S31:S32"/>
    <mergeCell ref="U27:U28"/>
    <mergeCell ref="W27:W28"/>
    <mergeCell ref="U25:U26"/>
    <mergeCell ref="Y27:Y28"/>
    <mergeCell ref="S25:S26"/>
    <mergeCell ref="S29:S30"/>
    <mergeCell ref="W19:W20"/>
    <mergeCell ref="Y9:Y10"/>
    <mergeCell ref="W15:W16"/>
    <mergeCell ref="S27:S28"/>
    <mergeCell ref="W13:W14"/>
    <mergeCell ref="U17:U18"/>
    <mergeCell ref="U15:U16"/>
    <mergeCell ref="M39:M40"/>
    <mergeCell ref="O39:O40"/>
    <mergeCell ref="Q39:Q40"/>
    <mergeCell ref="S39:S40"/>
    <mergeCell ref="Q27:Q28"/>
    <mergeCell ref="O31:O32"/>
    <mergeCell ref="Q31:Q32"/>
    <mergeCell ref="M27:M28"/>
    <mergeCell ref="O29:O30"/>
    <mergeCell ref="Q29:Q30"/>
    <mergeCell ref="M31:M32"/>
    <mergeCell ref="M29:M30"/>
    <mergeCell ref="U39:U40"/>
    <mergeCell ref="W39:W40"/>
    <mergeCell ref="Y39:Y40"/>
    <mergeCell ref="AA39:AA40"/>
    <mergeCell ref="AE39:AE40"/>
    <mergeCell ref="A41:B41"/>
    <mergeCell ref="E41:E42"/>
    <mergeCell ref="G41:G42"/>
    <mergeCell ref="I41:I42"/>
    <mergeCell ref="K41:K42"/>
    <mergeCell ref="M41:M42"/>
    <mergeCell ref="O41:O42"/>
    <mergeCell ref="Q41:Q42"/>
    <mergeCell ref="S41:S42"/>
    <mergeCell ref="U41:U42"/>
    <mergeCell ref="W41:W42"/>
    <mergeCell ref="Y41:Y42"/>
    <mergeCell ref="AA41:AA42"/>
    <mergeCell ref="AE41:AE42"/>
    <mergeCell ref="A39:B39"/>
    <mergeCell ref="E39:E40"/>
    <mergeCell ref="G39:G40"/>
    <mergeCell ref="I39:I40"/>
    <mergeCell ref="K39:K40"/>
    <mergeCell ref="A43:B43"/>
    <mergeCell ref="E43:E44"/>
    <mergeCell ref="G43:G44"/>
    <mergeCell ref="I43:I44"/>
    <mergeCell ref="K43:K44"/>
    <mergeCell ref="M43:M44"/>
    <mergeCell ref="O43:O44"/>
    <mergeCell ref="Q43:Q44"/>
    <mergeCell ref="S43:S44"/>
    <mergeCell ref="W45:W46"/>
    <mergeCell ref="Y45:Y46"/>
    <mergeCell ref="AA45:AA46"/>
    <mergeCell ref="AE45:AE46"/>
    <mergeCell ref="U43:U44"/>
    <mergeCell ref="W43:W44"/>
    <mergeCell ref="Y43:Y44"/>
    <mergeCell ref="AA43:AA44"/>
    <mergeCell ref="AE43:AE44"/>
    <mergeCell ref="U47:U48"/>
    <mergeCell ref="W47:W48"/>
    <mergeCell ref="Y47:Y48"/>
    <mergeCell ref="AA47:AA48"/>
    <mergeCell ref="AE47:AE48"/>
    <mergeCell ref="A45:B45"/>
    <mergeCell ref="E45:E46"/>
    <mergeCell ref="G45:G46"/>
    <mergeCell ref="I45:I46"/>
    <mergeCell ref="K45:K46"/>
    <mergeCell ref="A47:B47"/>
    <mergeCell ref="E47:E48"/>
    <mergeCell ref="G47:G48"/>
    <mergeCell ref="I47:I48"/>
    <mergeCell ref="K47:K48"/>
    <mergeCell ref="M47:M48"/>
    <mergeCell ref="O47:O48"/>
    <mergeCell ref="Q47:Q48"/>
    <mergeCell ref="S47:S48"/>
    <mergeCell ref="M45:M46"/>
    <mergeCell ref="O45:O46"/>
    <mergeCell ref="Q45:Q46"/>
    <mergeCell ref="S45:S46"/>
    <mergeCell ref="U45:U46"/>
    <mergeCell ref="AB3:AC3"/>
    <mergeCell ref="AB4:AC4"/>
    <mergeCell ref="AC5:AC6"/>
    <mergeCell ref="AC7:AC8"/>
    <mergeCell ref="AC9:AC10"/>
    <mergeCell ref="AC11:AC12"/>
    <mergeCell ref="AC13:AC14"/>
    <mergeCell ref="AC15:AC16"/>
    <mergeCell ref="AC17:AC18"/>
    <mergeCell ref="AC37:AC38"/>
    <mergeCell ref="AC39:AC40"/>
    <mergeCell ref="AC41:AC42"/>
    <mergeCell ref="AC43:AC44"/>
    <mergeCell ref="AC45:AC46"/>
    <mergeCell ref="AC47:AC48"/>
    <mergeCell ref="AC19:AC20"/>
    <mergeCell ref="AC21:AC22"/>
    <mergeCell ref="AC23:AC24"/>
    <mergeCell ref="AC25:AC26"/>
    <mergeCell ref="AC27:AC28"/>
    <mergeCell ref="AC29:AC30"/>
    <mergeCell ref="AC31:AC32"/>
    <mergeCell ref="AC33:AC34"/>
    <mergeCell ref="AC35:AC36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AB49"/>
  <sheetViews>
    <sheetView zoomScale="80" zoomScaleNormal="80" workbookViewId="0">
      <selection activeCell="N7" sqref="N7:P10"/>
    </sheetView>
  </sheetViews>
  <sheetFormatPr defaultRowHeight="15"/>
  <cols>
    <col min="1" max="1" width="6.140625" customWidth="1"/>
    <col min="2" max="2" width="10.140625" customWidth="1"/>
    <col min="3" max="3" width="10.140625" bestFit="1" customWidth="1"/>
    <col min="4" max="4" width="5.7109375" style="22" bestFit="1" customWidth="1"/>
    <col min="5" max="5" width="6.140625" customWidth="1"/>
    <col min="6" max="7" width="10.140625" customWidth="1"/>
    <col min="8" max="8" width="5.7109375" style="161" customWidth="1"/>
    <col min="9" max="9" width="6.140625" customWidth="1"/>
    <col min="10" max="10" width="10.28515625" customWidth="1"/>
    <col min="11" max="11" width="10" bestFit="1" customWidth="1"/>
    <col min="12" max="12" width="5.85546875" bestFit="1" customWidth="1"/>
    <col min="13" max="13" width="6.140625" customWidth="1"/>
    <col min="14" max="14" width="10.140625" bestFit="1" customWidth="1"/>
    <col min="15" max="15" width="10" bestFit="1" customWidth="1"/>
    <col min="16" max="16" width="5.85546875" customWidth="1"/>
    <col min="17" max="17" width="6.140625" customWidth="1"/>
    <col min="18" max="19" width="10.140625" customWidth="1"/>
    <col min="20" max="20" width="5.85546875" style="161" customWidth="1"/>
    <col min="21" max="21" width="6.28515625" customWidth="1"/>
    <col min="22" max="23" width="10.28515625" customWidth="1"/>
    <col min="24" max="24" width="5.85546875" customWidth="1"/>
    <col min="25" max="25" width="6.28515625" customWidth="1"/>
    <col min="26" max="27" width="10.28515625" customWidth="1"/>
    <col min="28" max="28" width="6.140625" customWidth="1"/>
  </cols>
  <sheetData>
    <row r="2" spans="2:28">
      <c r="B2" s="24" t="s">
        <v>151</v>
      </c>
    </row>
    <row r="4" spans="2:28">
      <c r="T4"/>
    </row>
    <row r="5" spans="2:28">
      <c r="B5" s="21" t="s">
        <v>60</v>
      </c>
      <c r="F5" s="21" t="s">
        <v>6</v>
      </c>
      <c r="H5" s="22"/>
      <c r="J5" s="21" t="s">
        <v>68</v>
      </c>
      <c r="L5" s="22"/>
      <c r="N5" s="21" t="s">
        <v>10</v>
      </c>
      <c r="P5" s="22"/>
      <c r="Q5" s="22"/>
      <c r="R5" s="21" t="s">
        <v>12</v>
      </c>
      <c r="S5" s="24"/>
      <c r="T5" s="190"/>
      <c r="V5" s="21" t="s">
        <v>14</v>
      </c>
      <c r="Z5" s="21" t="s">
        <v>262</v>
      </c>
    </row>
    <row r="6" spans="2:28">
      <c r="B6" t="s">
        <v>170</v>
      </c>
      <c r="C6" t="s">
        <v>256</v>
      </c>
      <c r="D6" s="22" t="s">
        <v>260</v>
      </c>
      <c r="F6" t="s">
        <v>268</v>
      </c>
      <c r="G6" t="s">
        <v>221</v>
      </c>
      <c r="H6" s="22" t="s">
        <v>270</v>
      </c>
      <c r="J6" t="s">
        <v>256</v>
      </c>
      <c r="K6" t="s">
        <v>268</v>
      </c>
      <c r="L6" s="22" t="s">
        <v>270</v>
      </c>
      <c r="N6" t="s">
        <v>256</v>
      </c>
      <c r="O6" t="s">
        <v>269</v>
      </c>
      <c r="P6" s="22" t="s">
        <v>261</v>
      </c>
      <c r="Q6" s="22"/>
      <c r="R6" s="24"/>
      <c r="S6" s="24"/>
      <c r="T6" s="190"/>
    </row>
    <row r="7" spans="2:28">
      <c r="B7" t="s">
        <v>84</v>
      </c>
      <c r="C7" t="s">
        <v>193</v>
      </c>
      <c r="D7" s="22" t="s">
        <v>261</v>
      </c>
      <c r="F7" t="s">
        <v>257</v>
      </c>
      <c r="G7" t="s">
        <v>193</v>
      </c>
      <c r="H7" s="161" t="s">
        <v>261</v>
      </c>
      <c r="J7" t="s">
        <v>173</v>
      </c>
      <c r="K7" t="s">
        <v>269</v>
      </c>
      <c r="L7" s="22" t="s">
        <v>260</v>
      </c>
      <c r="N7" t="s">
        <v>84</v>
      </c>
      <c r="O7" t="s">
        <v>152</v>
      </c>
      <c r="P7" s="22" t="s">
        <v>261</v>
      </c>
      <c r="Q7" s="22"/>
      <c r="R7" s="24"/>
      <c r="S7" s="24"/>
      <c r="T7" s="190"/>
      <c r="Z7" s="24" t="s">
        <v>84</v>
      </c>
      <c r="AA7" s="24" t="s">
        <v>256</v>
      </c>
      <c r="AB7" s="190" t="s">
        <v>270</v>
      </c>
    </row>
    <row r="8" spans="2:28">
      <c r="B8" t="s">
        <v>87</v>
      </c>
      <c r="C8" t="s">
        <v>257</v>
      </c>
      <c r="D8" s="22" t="s">
        <v>260</v>
      </c>
      <c r="F8" t="s">
        <v>84</v>
      </c>
      <c r="G8" t="s">
        <v>287</v>
      </c>
      <c r="H8" s="22" t="s">
        <v>260</v>
      </c>
      <c r="J8" t="s">
        <v>193</v>
      </c>
      <c r="K8" t="s">
        <v>152</v>
      </c>
      <c r="L8" s="22" t="s">
        <v>270</v>
      </c>
      <c r="N8" t="s">
        <v>88</v>
      </c>
      <c r="O8" t="s">
        <v>170</v>
      </c>
      <c r="P8" s="161" t="s">
        <v>260</v>
      </c>
      <c r="Q8" s="22"/>
    </row>
    <row r="9" spans="2:28">
      <c r="B9" t="s">
        <v>173</v>
      </c>
      <c r="C9" t="s">
        <v>168</v>
      </c>
      <c r="D9" s="22" t="s">
        <v>261</v>
      </c>
      <c r="F9" t="s">
        <v>87</v>
      </c>
      <c r="G9" t="s">
        <v>269</v>
      </c>
      <c r="H9" s="22" t="s">
        <v>260</v>
      </c>
      <c r="J9" t="s">
        <v>259</v>
      </c>
      <c r="K9" t="s">
        <v>87</v>
      </c>
      <c r="L9" s="22" t="s">
        <v>270</v>
      </c>
      <c r="N9" t="s">
        <v>87</v>
      </c>
      <c r="O9" t="s">
        <v>168</v>
      </c>
      <c r="P9" s="22" t="s">
        <v>261</v>
      </c>
      <c r="Q9" s="22"/>
      <c r="U9" s="202"/>
    </row>
    <row r="10" spans="2:28">
      <c r="B10" t="s">
        <v>258</v>
      </c>
      <c r="C10" t="s">
        <v>127</v>
      </c>
      <c r="D10" s="22" t="s">
        <v>261</v>
      </c>
      <c r="F10" t="s">
        <v>170</v>
      </c>
      <c r="G10" t="s">
        <v>258</v>
      </c>
      <c r="H10" s="22" t="s">
        <v>270</v>
      </c>
      <c r="J10" t="s">
        <v>271</v>
      </c>
      <c r="K10" t="s">
        <v>127</v>
      </c>
      <c r="L10" s="161" t="s">
        <v>261</v>
      </c>
      <c r="N10" s="24" t="s">
        <v>287</v>
      </c>
      <c r="O10" s="24" t="s">
        <v>173</v>
      </c>
      <c r="P10" s="24" t="s">
        <v>261</v>
      </c>
      <c r="Q10" s="22"/>
      <c r="R10" s="24"/>
      <c r="S10" s="24"/>
      <c r="T10" s="201"/>
    </row>
    <row r="11" spans="2:28">
      <c r="B11" t="s">
        <v>88</v>
      </c>
      <c r="C11" t="s">
        <v>259</v>
      </c>
      <c r="D11" s="22" t="s">
        <v>261</v>
      </c>
      <c r="F11" t="s">
        <v>88</v>
      </c>
      <c r="G11" t="s">
        <v>173</v>
      </c>
      <c r="H11" s="22" t="s">
        <v>260</v>
      </c>
      <c r="J11" t="s">
        <v>88</v>
      </c>
      <c r="K11" t="s">
        <v>258</v>
      </c>
      <c r="L11" s="161" t="s">
        <v>261</v>
      </c>
      <c r="Q11" s="159"/>
      <c r="R11" s="188"/>
      <c r="S11" s="188"/>
      <c r="T11" s="189"/>
    </row>
    <row r="12" spans="2:28">
      <c r="B12" s="286" t="s">
        <v>152</v>
      </c>
      <c r="C12" s="286"/>
      <c r="D12" s="287" t="s">
        <v>273</v>
      </c>
      <c r="F12" t="s">
        <v>152</v>
      </c>
      <c r="G12" t="s">
        <v>259</v>
      </c>
      <c r="H12" s="22" t="s">
        <v>260</v>
      </c>
      <c r="J12" s="24" t="s">
        <v>257</v>
      </c>
      <c r="K12" s="24" t="s">
        <v>84</v>
      </c>
      <c r="L12" s="24" t="s">
        <v>261</v>
      </c>
    </row>
    <row r="13" spans="2:28">
      <c r="B13" s="24"/>
      <c r="C13" s="24"/>
      <c r="D13" s="190"/>
      <c r="F13" t="s">
        <v>127</v>
      </c>
      <c r="G13" t="s">
        <v>168</v>
      </c>
      <c r="H13" s="161" t="s">
        <v>261</v>
      </c>
      <c r="J13" s="286" t="s">
        <v>168</v>
      </c>
      <c r="K13" s="286"/>
      <c r="L13" s="287" t="s">
        <v>273</v>
      </c>
      <c r="R13" s="24"/>
      <c r="S13" s="24"/>
      <c r="T13" s="201"/>
    </row>
    <row r="14" spans="2:28">
      <c r="B14" s="24"/>
      <c r="C14" s="24"/>
      <c r="D14" s="190"/>
      <c r="F14" s="286" t="s">
        <v>287</v>
      </c>
      <c r="G14" s="286"/>
      <c r="H14" s="287" t="s">
        <v>273</v>
      </c>
      <c r="L14" s="22"/>
    </row>
    <row r="15" spans="2:28">
      <c r="H15" s="22"/>
      <c r="L15" s="22"/>
    </row>
    <row r="16" spans="2:28">
      <c r="B16" s="21" t="s">
        <v>61</v>
      </c>
      <c r="F16" s="21" t="s">
        <v>7</v>
      </c>
      <c r="J16" s="21" t="s">
        <v>9</v>
      </c>
      <c r="N16" s="21" t="s">
        <v>11</v>
      </c>
      <c r="R16" s="21" t="s">
        <v>13</v>
      </c>
      <c r="V16" s="21" t="s">
        <v>254</v>
      </c>
    </row>
    <row r="17" spans="2:17">
      <c r="B17" t="s">
        <v>256</v>
      </c>
      <c r="C17" t="s">
        <v>84</v>
      </c>
      <c r="D17" s="22" t="s">
        <v>261</v>
      </c>
      <c r="F17" t="s">
        <v>256</v>
      </c>
      <c r="G17" t="s">
        <v>257</v>
      </c>
      <c r="H17" s="22" t="s">
        <v>261</v>
      </c>
      <c r="J17" t="s">
        <v>287</v>
      </c>
      <c r="K17" t="s">
        <v>221</v>
      </c>
      <c r="L17" s="22" t="s">
        <v>270</v>
      </c>
      <c r="P17" s="22"/>
      <c r="Q17" s="22"/>
    </row>
    <row r="18" spans="2:17">
      <c r="B18" t="s">
        <v>268</v>
      </c>
      <c r="C18" t="s">
        <v>170</v>
      </c>
      <c r="D18" s="22" t="s">
        <v>261</v>
      </c>
      <c r="F18" t="s">
        <v>269</v>
      </c>
      <c r="G18" t="s">
        <v>268</v>
      </c>
      <c r="H18" s="161" t="s">
        <v>260</v>
      </c>
      <c r="J18" t="s">
        <v>268</v>
      </c>
      <c r="K18" t="s">
        <v>257</v>
      </c>
      <c r="L18" s="22" t="s">
        <v>260</v>
      </c>
      <c r="P18" s="22"/>
      <c r="Q18" s="22"/>
    </row>
    <row r="19" spans="2:17">
      <c r="B19" t="s">
        <v>173</v>
      </c>
      <c r="C19" t="s">
        <v>87</v>
      </c>
      <c r="D19" s="22" t="s">
        <v>260</v>
      </c>
      <c r="F19" t="s">
        <v>87</v>
      </c>
      <c r="G19" t="s">
        <v>84</v>
      </c>
      <c r="H19" s="161" t="s">
        <v>260</v>
      </c>
      <c r="J19" t="s">
        <v>269</v>
      </c>
      <c r="K19" t="s">
        <v>84</v>
      </c>
      <c r="L19" s="22" t="s">
        <v>270</v>
      </c>
      <c r="P19" s="22"/>
      <c r="Q19" s="22"/>
    </row>
    <row r="20" spans="2:17">
      <c r="B20" t="s">
        <v>269</v>
      </c>
      <c r="C20" t="s">
        <v>258</v>
      </c>
      <c r="D20" s="22" t="s">
        <v>270</v>
      </c>
      <c r="F20" t="s">
        <v>258</v>
      </c>
      <c r="G20" t="s">
        <v>173</v>
      </c>
      <c r="H20" s="161" t="s">
        <v>260</v>
      </c>
      <c r="J20" t="s">
        <v>152</v>
      </c>
      <c r="K20" t="s">
        <v>87</v>
      </c>
      <c r="L20" s="22" t="s">
        <v>270</v>
      </c>
      <c r="P20" s="22"/>
      <c r="Q20" s="22"/>
    </row>
    <row r="21" spans="2:17">
      <c r="B21" t="s">
        <v>259</v>
      </c>
      <c r="C21" t="s">
        <v>287</v>
      </c>
      <c r="D21" s="161" t="s">
        <v>260</v>
      </c>
      <c r="F21" t="s">
        <v>259</v>
      </c>
      <c r="G21" t="s">
        <v>170</v>
      </c>
      <c r="H21" s="161" t="s">
        <v>260</v>
      </c>
      <c r="J21" t="s">
        <v>170</v>
      </c>
      <c r="K21" t="s">
        <v>193</v>
      </c>
      <c r="L21" s="22" t="s">
        <v>270</v>
      </c>
      <c r="P21" s="22"/>
      <c r="Q21" s="22"/>
    </row>
    <row r="22" spans="2:17">
      <c r="B22" t="s">
        <v>271</v>
      </c>
      <c r="C22" t="s">
        <v>88</v>
      </c>
      <c r="D22" s="22" t="s">
        <v>261</v>
      </c>
      <c r="F22" t="s">
        <v>127</v>
      </c>
      <c r="G22" t="s">
        <v>88</v>
      </c>
      <c r="H22" s="22" t="s">
        <v>261</v>
      </c>
      <c r="J22" t="s">
        <v>127</v>
      </c>
      <c r="K22" t="s">
        <v>259</v>
      </c>
      <c r="L22" s="22" t="s">
        <v>260</v>
      </c>
      <c r="P22" s="22"/>
      <c r="Q22" s="22"/>
    </row>
    <row r="23" spans="2:17">
      <c r="B23" t="s">
        <v>168</v>
      </c>
      <c r="C23" t="s">
        <v>152</v>
      </c>
      <c r="D23" s="22" t="s">
        <v>270</v>
      </c>
      <c r="F23" t="s">
        <v>287</v>
      </c>
      <c r="G23" t="s">
        <v>271</v>
      </c>
      <c r="H23" s="22" t="s">
        <v>270</v>
      </c>
      <c r="J23" t="s">
        <v>168</v>
      </c>
      <c r="K23" t="s">
        <v>298</v>
      </c>
      <c r="L23" s="22" t="s">
        <v>260</v>
      </c>
      <c r="P23" s="22"/>
    </row>
    <row r="24" spans="2:17">
      <c r="B24" t="s">
        <v>272</v>
      </c>
      <c r="C24" t="s">
        <v>127</v>
      </c>
      <c r="D24" s="22" t="s">
        <v>261</v>
      </c>
      <c r="F24" s="24" t="s">
        <v>193</v>
      </c>
      <c r="G24" s="24" t="s">
        <v>272</v>
      </c>
      <c r="H24" s="24" t="s">
        <v>261</v>
      </c>
      <c r="J24" s="24"/>
      <c r="K24" s="24"/>
      <c r="L24" s="190"/>
      <c r="N24" s="24"/>
      <c r="O24" s="24"/>
      <c r="P24" s="190"/>
      <c r="Q24" s="159"/>
    </row>
    <row r="25" spans="2:17">
      <c r="B25" s="286" t="s">
        <v>259</v>
      </c>
      <c r="C25" s="286"/>
      <c r="D25" s="287" t="s">
        <v>273</v>
      </c>
      <c r="F25" s="24" t="s">
        <v>152</v>
      </c>
      <c r="G25" s="24" t="s">
        <v>168</v>
      </c>
      <c r="H25" s="24" t="s">
        <v>261</v>
      </c>
      <c r="J25" s="166"/>
      <c r="K25" s="166"/>
      <c r="L25" s="166"/>
      <c r="Q25" s="159"/>
    </row>
    <row r="26" spans="2:17">
      <c r="B26" s="24"/>
      <c r="C26" s="24"/>
      <c r="D26" s="190"/>
      <c r="F26" s="24"/>
      <c r="G26" s="105"/>
      <c r="H26" s="274"/>
      <c r="J26" s="166"/>
      <c r="K26" s="166"/>
      <c r="L26" s="166"/>
      <c r="Q26" s="159"/>
    </row>
    <row r="27" spans="2:17">
      <c r="J27" s="166"/>
      <c r="K27" s="166"/>
      <c r="L27" s="166"/>
      <c r="Q27" s="159"/>
    </row>
    <row r="28" spans="2:17">
      <c r="O28" s="24"/>
      <c r="P28" s="159"/>
      <c r="Q28" s="159"/>
    </row>
    <row r="29" spans="2:17">
      <c r="H29" s="22"/>
      <c r="L29" s="22"/>
      <c r="P29" s="22"/>
      <c r="Q29" s="159"/>
    </row>
    <row r="30" spans="2:17">
      <c r="H30" s="22"/>
      <c r="L30" s="22"/>
      <c r="P30" s="22"/>
      <c r="Q30" s="159"/>
    </row>
    <row r="31" spans="2:17">
      <c r="H31" s="22"/>
      <c r="L31" s="22"/>
      <c r="P31" s="22"/>
    </row>
    <row r="32" spans="2:17">
      <c r="H32" s="22"/>
      <c r="L32" s="22"/>
      <c r="P32" s="22"/>
    </row>
    <row r="33" spans="2:16">
      <c r="H33" s="22"/>
      <c r="L33" s="22"/>
      <c r="P33" s="22"/>
    </row>
    <row r="34" spans="2:16">
      <c r="F34" s="24"/>
      <c r="G34" s="24"/>
      <c r="H34" s="190"/>
      <c r="L34" s="22"/>
      <c r="N34" s="24"/>
      <c r="O34" s="24"/>
      <c r="P34" s="201"/>
    </row>
    <row r="35" spans="2:16">
      <c r="F35" s="24"/>
      <c r="G35" s="24"/>
      <c r="H35" s="190"/>
      <c r="L35" s="22"/>
      <c r="P35" s="22"/>
    </row>
    <row r="36" spans="2:16">
      <c r="F36" s="24"/>
      <c r="G36" s="24"/>
      <c r="H36" s="190"/>
      <c r="J36" s="24"/>
      <c r="K36" s="24"/>
      <c r="L36" s="190"/>
    </row>
    <row r="37" spans="2:16">
      <c r="B37" s="24"/>
      <c r="C37" s="24"/>
      <c r="D37" s="190"/>
      <c r="J37" s="24"/>
      <c r="K37" s="24"/>
      <c r="L37" s="201"/>
    </row>
    <row r="38" spans="2:16">
      <c r="J38" s="21"/>
    </row>
    <row r="40" spans="2:16">
      <c r="L40" s="22"/>
    </row>
    <row r="44" spans="2:16">
      <c r="L44" s="22"/>
    </row>
    <row r="46" spans="2:16">
      <c r="B46" s="105"/>
      <c r="C46" s="105"/>
      <c r="D46" s="106"/>
      <c r="H46" s="22"/>
    </row>
    <row r="47" spans="2:16">
      <c r="B47" s="24"/>
      <c r="C47" s="24"/>
      <c r="D47" s="190"/>
      <c r="I47" s="105"/>
      <c r="J47" s="105"/>
      <c r="K47" s="106"/>
      <c r="L47" s="105"/>
    </row>
    <row r="48" spans="2:16">
      <c r="B48" s="24"/>
      <c r="C48" s="24"/>
      <c r="D48" s="190"/>
    </row>
    <row r="49" spans="2:10">
      <c r="B49" s="24"/>
      <c r="C49" s="24"/>
      <c r="D49" s="190"/>
      <c r="J49" s="21"/>
    </row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54"/>
  <sheetViews>
    <sheetView showGridLines="0" workbookViewId="0">
      <pane ySplit="8" topLeftCell="A21" activePane="bottomLeft" state="frozen"/>
      <selection pane="bottomLeft" activeCell="T27" sqref="T27"/>
    </sheetView>
  </sheetViews>
  <sheetFormatPr defaultRowHeight="15"/>
  <cols>
    <col min="1" max="1" width="3.42578125" bestFit="1" customWidth="1"/>
    <col min="2" max="2" width="19.5703125" customWidth="1"/>
    <col min="3" max="11" width="3.42578125" customWidth="1"/>
    <col min="12" max="14" width="3.5703125" bestFit="1" customWidth="1"/>
    <col min="15" max="15" width="3.42578125" customWidth="1"/>
    <col min="16" max="18" width="3.5703125" bestFit="1" customWidth="1"/>
    <col min="19" max="25" width="3.42578125" customWidth="1"/>
    <col min="26" max="26" width="5" bestFit="1" customWidth="1"/>
    <col min="27" max="27" width="8.28515625" customWidth="1"/>
    <col min="28" max="28" width="9.140625" bestFit="1" customWidth="1"/>
  </cols>
  <sheetData>
    <row r="1" spans="1:28" ht="18.75">
      <c r="A1" s="88" t="s">
        <v>108</v>
      </c>
    </row>
    <row r="3" spans="1:28">
      <c r="A3" s="113"/>
      <c r="B3" t="s">
        <v>143</v>
      </c>
    </row>
    <row r="4" spans="1:28">
      <c r="B4" t="s">
        <v>144</v>
      </c>
    </row>
    <row r="5" spans="1:28" ht="8.1" customHeight="1"/>
    <row r="6" spans="1:28">
      <c r="A6" s="114"/>
      <c r="B6" t="s">
        <v>142</v>
      </c>
    </row>
    <row r="7" spans="1:28" ht="15.75" thickBot="1">
      <c r="AB7" s="116" t="s">
        <v>109</v>
      </c>
    </row>
    <row r="8" spans="1:28" ht="15.75" thickBot="1">
      <c r="C8" s="6" t="s">
        <v>19</v>
      </c>
      <c r="D8" s="7" t="s">
        <v>20</v>
      </c>
      <c r="E8" s="7" t="s">
        <v>21</v>
      </c>
      <c r="F8" s="7" t="s">
        <v>22</v>
      </c>
      <c r="G8" s="7" t="s">
        <v>23</v>
      </c>
      <c r="H8" s="7" t="s">
        <v>24</v>
      </c>
      <c r="I8" s="7" t="s">
        <v>25</v>
      </c>
      <c r="J8" s="7" t="s">
        <v>26</v>
      </c>
      <c r="K8" s="7" t="s">
        <v>27</v>
      </c>
      <c r="L8" s="7" t="s">
        <v>28</v>
      </c>
      <c r="M8" s="7" t="s">
        <v>29</v>
      </c>
      <c r="N8" s="7" t="s">
        <v>30</v>
      </c>
      <c r="O8" s="7" t="s">
        <v>31</v>
      </c>
      <c r="P8" s="7" t="s">
        <v>32</v>
      </c>
      <c r="Q8" s="7" t="s">
        <v>33</v>
      </c>
      <c r="R8" s="7" t="s">
        <v>34</v>
      </c>
      <c r="S8" s="7" t="s">
        <v>35</v>
      </c>
      <c r="T8" s="7" t="s">
        <v>36</v>
      </c>
      <c r="U8" s="7" t="s">
        <v>37</v>
      </c>
      <c r="V8" s="7" t="s">
        <v>38</v>
      </c>
      <c r="W8" s="7" t="s">
        <v>62</v>
      </c>
      <c r="X8" s="205" t="s">
        <v>63</v>
      </c>
      <c r="Y8" s="23"/>
      <c r="Z8" s="118" t="s">
        <v>58</v>
      </c>
      <c r="AA8" s="115" t="s">
        <v>59</v>
      </c>
      <c r="AB8" s="117" t="s">
        <v>110</v>
      </c>
    </row>
    <row r="9" spans="1:28" ht="15.6" customHeight="1">
      <c r="A9" s="4" t="s">
        <v>19</v>
      </c>
      <c r="B9" s="293" t="s">
        <v>148</v>
      </c>
      <c r="C9" s="206"/>
      <c r="D9" s="14">
        <v>0.5</v>
      </c>
      <c r="E9" s="14"/>
      <c r="F9" s="14">
        <v>0</v>
      </c>
      <c r="G9" s="14"/>
      <c r="H9" s="152">
        <v>1</v>
      </c>
      <c r="I9" s="152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2"/>
      <c r="U9" s="302"/>
      <c r="V9" s="265"/>
      <c r="W9" s="298"/>
      <c r="X9" s="312"/>
      <c r="Y9" s="12"/>
      <c r="Z9" s="119">
        <f t="shared" ref="Z9:Z50" si="0">SUM(C9:W9)</f>
        <v>1.5</v>
      </c>
      <c r="AA9" s="358">
        <f>Z9+Z10</f>
        <v>3</v>
      </c>
      <c r="AB9" s="356">
        <f>SUM(C9:S10)</f>
        <v>3</v>
      </c>
    </row>
    <row r="10" spans="1:28" ht="15.95" customHeight="1" thickBot="1">
      <c r="A10" s="5"/>
      <c r="B10" s="295">
        <v>2075</v>
      </c>
      <c r="C10" s="207"/>
      <c r="D10" s="16">
        <v>0.5</v>
      </c>
      <c r="E10" s="16"/>
      <c r="F10" s="16"/>
      <c r="G10" s="16"/>
      <c r="H10" s="151"/>
      <c r="I10" s="151">
        <v>1</v>
      </c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3"/>
      <c r="U10" s="303"/>
      <c r="V10" s="266"/>
      <c r="W10" s="297"/>
      <c r="X10" s="313"/>
      <c r="Y10" s="10"/>
      <c r="Z10" s="165">
        <f t="shared" si="0"/>
        <v>1.5</v>
      </c>
      <c r="AA10" s="359"/>
      <c r="AB10" s="362"/>
    </row>
    <row r="11" spans="1:28" ht="15.6" customHeight="1">
      <c r="A11" s="8" t="s">
        <v>20</v>
      </c>
      <c r="B11" s="293" t="s">
        <v>131</v>
      </c>
      <c r="C11" s="208">
        <v>0.5</v>
      </c>
      <c r="D11" s="13"/>
      <c r="E11" s="14">
        <v>1</v>
      </c>
      <c r="F11" s="14">
        <v>1</v>
      </c>
      <c r="G11" s="14"/>
      <c r="H11" s="14"/>
      <c r="I11" s="152">
        <v>1</v>
      </c>
      <c r="J11" s="308"/>
      <c r="K11" s="308">
        <v>0.5</v>
      </c>
      <c r="L11" s="308"/>
      <c r="M11" s="308"/>
      <c r="N11" s="308"/>
      <c r="O11" s="308"/>
      <c r="P11" s="308"/>
      <c r="Q11" s="308"/>
      <c r="R11" s="308"/>
      <c r="S11" s="308"/>
      <c r="T11" s="302"/>
      <c r="U11" s="302"/>
      <c r="V11" s="265"/>
      <c r="W11" s="298"/>
      <c r="X11" s="312"/>
      <c r="Y11" s="12"/>
      <c r="Z11" s="119">
        <f t="shared" si="0"/>
        <v>4</v>
      </c>
      <c r="AA11" s="358">
        <f>Z11+Z12</f>
        <v>5.5</v>
      </c>
      <c r="AB11" s="356">
        <f>SUM(C11:S12)</f>
        <v>5.5</v>
      </c>
    </row>
    <row r="12" spans="1:28" ht="15.95" customHeight="1" thickBot="1">
      <c r="A12" s="9"/>
      <c r="B12" s="294">
        <v>2069</v>
      </c>
      <c r="C12" s="209">
        <v>0.5</v>
      </c>
      <c r="D12" s="20"/>
      <c r="E12" s="19"/>
      <c r="F12" s="19"/>
      <c r="G12" s="19"/>
      <c r="H12" s="19">
        <v>1</v>
      </c>
      <c r="I12" s="153"/>
      <c r="J12" s="310"/>
      <c r="K12" s="310"/>
      <c r="L12" s="310"/>
      <c r="M12" s="309"/>
      <c r="N12" s="309"/>
      <c r="O12" s="309"/>
      <c r="P12" s="309"/>
      <c r="Q12" s="309"/>
      <c r="R12" s="310"/>
      <c r="S12" s="310"/>
      <c r="T12" s="304"/>
      <c r="U12" s="304"/>
      <c r="V12" s="267"/>
      <c r="W12" s="299"/>
      <c r="X12" s="314"/>
      <c r="Y12" s="10"/>
      <c r="Z12" s="165">
        <f t="shared" si="0"/>
        <v>1.5</v>
      </c>
      <c r="AA12" s="360"/>
      <c r="AB12" s="362"/>
    </row>
    <row r="13" spans="1:28" ht="15.6" customHeight="1">
      <c r="A13" s="4" t="s">
        <v>21</v>
      </c>
      <c r="B13" s="293" t="s">
        <v>45</v>
      </c>
      <c r="C13" s="210"/>
      <c r="D13" s="11">
        <v>0.5</v>
      </c>
      <c r="E13" s="15"/>
      <c r="F13" s="11"/>
      <c r="G13" s="11"/>
      <c r="H13" s="11"/>
      <c r="I13" s="150"/>
      <c r="J13" s="311">
        <v>1</v>
      </c>
      <c r="K13" s="311">
        <v>0</v>
      </c>
      <c r="L13" s="311"/>
      <c r="M13" s="311">
        <v>1</v>
      </c>
      <c r="N13" s="311"/>
      <c r="O13" s="308"/>
      <c r="P13" s="308"/>
      <c r="Q13" s="308"/>
      <c r="R13" s="311"/>
      <c r="S13" s="311"/>
      <c r="T13" s="305"/>
      <c r="U13" s="305"/>
      <c r="V13" s="268"/>
      <c r="W13" s="296"/>
      <c r="X13" s="315"/>
      <c r="Y13" s="12"/>
      <c r="Z13" s="119">
        <f t="shared" si="0"/>
        <v>2.5</v>
      </c>
      <c r="AA13" s="361">
        <f>Z13+Z14</f>
        <v>4</v>
      </c>
      <c r="AB13" s="356">
        <f>SUM(C13:S14)</f>
        <v>4</v>
      </c>
    </row>
    <row r="14" spans="1:28" ht="15.95" customHeight="1" thickBot="1">
      <c r="A14" s="5"/>
      <c r="B14" s="294">
        <v>1996</v>
      </c>
      <c r="C14" s="211"/>
      <c r="D14" s="16">
        <v>0</v>
      </c>
      <c r="E14" s="18"/>
      <c r="F14" s="16">
        <v>0</v>
      </c>
      <c r="G14" s="16"/>
      <c r="H14" s="16"/>
      <c r="I14" s="151">
        <v>0.5</v>
      </c>
      <c r="J14" s="309"/>
      <c r="K14" s="309"/>
      <c r="L14" s="309">
        <v>1</v>
      </c>
      <c r="M14" s="309"/>
      <c r="N14" s="309"/>
      <c r="O14" s="309"/>
      <c r="P14" s="309"/>
      <c r="Q14" s="309"/>
      <c r="R14" s="309"/>
      <c r="S14" s="309"/>
      <c r="T14" s="303"/>
      <c r="U14" s="303"/>
      <c r="V14" s="266"/>
      <c r="W14" s="297"/>
      <c r="X14" s="313"/>
      <c r="Y14" s="10"/>
      <c r="Z14" s="165">
        <f t="shared" si="0"/>
        <v>1.5</v>
      </c>
      <c r="AA14" s="359"/>
      <c r="AB14" s="362"/>
    </row>
    <row r="15" spans="1:28" ht="15.6" customHeight="1">
      <c r="A15" s="8" t="s">
        <v>22</v>
      </c>
      <c r="B15" s="293" t="s">
        <v>103</v>
      </c>
      <c r="C15" s="208"/>
      <c r="D15" s="14"/>
      <c r="E15" s="14">
        <v>1</v>
      </c>
      <c r="F15" s="13"/>
      <c r="G15" s="14"/>
      <c r="H15" s="14"/>
      <c r="I15" s="152"/>
      <c r="J15" s="308">
        <v>1</v>
      </c>
      <c r="K15" s="308"/>
      <c r="L15" s="308"/>
      <c r="M15" s="308"/>
      <c r="N15" s="308"/>
      <c r="O15" s="308"/>
      <c r="P15" s="308"/>
      <c r="Q15" s="308"/>
      <c r="R15" s="308"/>
      <c r="S15" s="308"/>
      <c r="T15" s="302"/>
      <c r="U15" s="302"/>
      <c r="V15" s="265"/>
      <c r="W15" s="298"/>
      <c r="X15" s="312"/>
      <c r="Y15" s="12"/>
      <c r="Z15" s="119">
        <f t="shared" si="0"/>
        <v>2</v>
      </c>
      <c r="AA15" s="358">
        <f>Z15+Z16</f>
        <v>4</v>
      </c>
      <c r="AB15" s="356">
        <f>SUM(C15:S16)</f>
        <v>4</v>
      </c>
    </row>
    <row r="16" spans="1:28" ht="15.95" customHeight="1" thickBot="1">
      <c r="A16" s="9"/>
      <c r="B16" s="294">
        <v>1969</v>
      </c>
      <c r="C16" s="209">
        <v>1</v>
      </c>
      <c r="D16" s="19">
        <v>0</v>
      </c>
      <c r="E16" s="19"/>
      <c r="F16" s="20"/>
      <c r="G16" s="19"/>
      <c r="H16" s="19"/>
      <c r="I16" s="153"/>
      <c r="J16" s="310"/>
      <c r="K16" s="310"/>
      <c r="L16" s="310">
        <v>1</v>
      </c>
      <c r="M16" s="310"/>
      <c r="N16" s="310"/>
      <c r="O16" s="309"/>
      <c r="P16" s="309"/>
      <c r="Q16" s="309"/>
      <c r="R16" s="310"/>
      <c r="S16" s="310"/>
      <c r="T16" s="304"/>
      <c r="U16" s="304"/>
      <c r="V16" s="267"/>
      <c r="W16" s="299"/>
      <c r="X16" s="314"/>
      <c r="Y16" s="10"/>
      <c r="Z16" s="165">
        <f t="shared" si="0"/>
        <v>2</v>
      </c>
      <c r="AA16" s="360"/>
      <c r="AB16" s="362"/>
    </row>
    <row r="17" spans="1:28" ht="15.6" customHeight="1">
      <c r="A17" s="4" t="s">
        <v>23</v>
      </c>
      <c r="B17" s="293"/>
      <c r="C17" s="210"/>
      <c r="D17" s="11"/>
      <c r="E17" s="11"/>
      <c r="F17" s="11"/>
      <c r="G17" s="15"/>
      <c r="H17" s="11"/>
      <c r="I17" s="150"/>
      <c r="J17" s="150"/>
      <c r="K17" s="150"/>
      <c r="L17" s="150"/>
      <c r="M17" s="150"/>
      <c r="N17" s="150"/>
      <c r="O17" s="152"/>
      <c r="P17" s="152"/>
      <c r="Q17" s="152"/>
      <c r="R17" s="296"/>
      <c r="S17" s="311"/>
      <c r="T17" s="305"/>
      <c r="U17" s="305"/>
      <c r="V17" s="268"/>
      <c r="W17" s="296"/>
      <c r="X17" s="315"/>
      <c r="Y17" s="12"/>
      <c r="Z17" s="119">
        <f t="shared" si="0"/>
        <v>0</v>
      </c>
      <c r="AA17" s="361">
        <f>Z17+Z18</f>
        <v>0</v>
      </c>
      <c r="AB17" s="356">
        <f>SUM(C17:S18)</f>
        <v>0</v>
      </c>
    </row>
    <row r="18" spans="1:28" ht="15.95" customHeight="1" thickBot="1">
      <c r="A18" s="5"/>
      <c r="B18" s="294"/>
      <c r="C18" s="211"/>
      <c r="D18" s="16"/>
      <c r="E18" s="16"/>
      <c r="F18" s="16"/>
      <c r="G18" s="18"/>
      <c r="H18" s="16"/>
      <c r="I18" s="151"/>
      <c r="J18" s="151"/>
      <c r="K18" s="151"/>
      <c r="L18" s="151"/>
      <c r="M18" s="151"/>
      <c r="N18" s="151"/>
      <c r="O18" s="151"/>
      <c r="P18" s="151"/>
      <c r="Q18" s="151"/>
      <c r="R18" s="297"/>
      <c r="S18" s="309"/>
      <c r="T18" s="303"/>
      <c r="U18" s="303"/>
      <c r="V18" s="266"/>
      <c r="W18" s="297"/>
      <c r="X18" s="313"/>
      <c r="Y18" s="10"/>
      <c r="Z18" s="165">
        <f t="shared" si="0"/>
        <v>0</v>
      </c>
      <c r="AA18" s="359"/>
      <c r="AB18" s="362"/>
    </row>
    <row r="19" spans="1:28" ht="15.6" customHeight="1">
      <c r="A19" s="8" t="s">
        <v>24</v>
      </c>
      <c r="B19" s="293" t="s">
        <v>171</v>
      </c>
      <c r="C19" s="208"/>
      <c r="D19" s="14">
        <v>0</v>
      </c>
      <c r="E19" s="14"/>
      <c r="F19" s="14"/>
      <c r="G19" s="14"/>
      <c r="H19" s="13"/>
      <c r="I19" s="152"/>
      <c r="J19" s="152">
        <v>0.5</v>
      </c>
      <c r="K19" s="152"/>
      <c r="L19" s="152"/>
      <c r="M19" s="152"/>
      <c r="N19" s="152"/>
      <c r="O19" s="152"/>
      <c r="P19" s="152"/>
      <c r="Q19" s="152"/>
      <c r="R19" s="152"/>
      <c r="S19" s="308"/>
      <c r="T19" s="302">
        <v>0.5</v>
      </c>
      <c r="U19" s="302"/>
      <c r="V19" s="265"/>
      <c r="W19" s="298"/>
      <c r="X19" s="312"/>
      <c r="Y19" s="12"/>
      <c r="Z19" s="119">
        <f t="shared" si="0"/>
        <v>1</v>
      </c>
      <c r="AA19" s="358">
        <f>Z19+Z20</f>
        <v>3</v>
      </c>
      <c r="AB19" s="356">
        <f>SUM(C19:S20)</f>
        <v>1.5</v>
      </c>
    </row>
    <row r="20" spans="1:28" ht="15.95" customHeight="1" thickBot="1">
      <c r="A20" s="9"/>
      <c r="B20" s="294">
        <v>1722</v>
      </c>
      <c r="C20" s="209">
        <v>0</v>
      </c>
      <c r="D20" s="19"/>
      <c r="E20" s="19"/>
      <c r="F20" s="19"/>
      <c r="G20" s="19"/>
      <c r="H20" s="20"/>
      <c r="I20" s="153"/>
      <c r="J20" s="153"/>
      <c r="K20" s="153"/>
      <c r="L20" s="153"/>
      <c r="M20" s="153"/>
      <c r="N20" s="153"/>
      <c r="O20" s="153"/>
      <c r="P20" s="153"/>
      <c r="Q20" s="153"/>
      <c r="R20" s="153">
        <v>1</v>
      </c>
      <c r="S20" s="310"/>
      <c r="T20" s="304"/>
      <c r="U20" s="304">
        <v>1</v>
      </c>
      <c r="V20" s="267"/>
      <c r="W20" s="299"/>
      <c r="X20" s="314"/>
      <c r="Y20" s="10"/>
      <c r="Z20" s="165">
        <f t="shared" si="0"/>
        <v>2</v>
      </c>
      <c r="AA20" s="360"/>
      <c r="AB20" s="362"/>
    </row>
    <row r="21" spans="1:28" ht="15.6" customHeight="1">
      <c r="A21" s="4" t="s">
        <v>25</v>
      </c>
      <c r="B21" s="293" t="s">
        <v>294</v>
      </c>
      <c r="C21" s="210">
        <v>0</v>
      </c>
      <c r="D21" s="11"/>
      <c r="E21" s="11">
        <v>0.5</v>
      </c>
      <c r="F21" s="11"/>
      <c r="G21" s="11"/>
      <c r="H21" s="11"/>
      <c r="I21" s="15"/>
      <c r="J21" s="11"/>
      <c r="K21" s="11"/>
      <c r="L21" s="150"/>
      <c r="M21" s="150"/>
      <c r="N21" s="150"/>
      <c r="O21" s="150"/>
      <c r="P21" s="150"/>
      <c r="Q21" s="150"/>
      <c r="R21" s="150"/>
      <c r="S21" s="150"/>
      <c r="T21" s="305">
        <v>0.5</v>
      </c>
      <c r="U21" s="305"/>
      <c r="V21" s="268"/>
      <c r="W21" s="296"/>
      <c r="X21" s="315"/>
      <c r="Y21" s="12"/>
      <c r="Z21" s="119">
        <f t="shared" si="0"/>
        <v>1</v>
      </c>
      <c r="AA21" s="361">
        <f>Z21+Z22</f>
        <v>3</v>
      </c>
      <c r="AB21" s="356">
        <f>SUM(C21:S22)</f>
        <v>2.5</v>
      </c>
    </row>
    <row r="22" spans="1:28" ht="15.95" customHeight="1" thickBot="1">
      <c r="A22" s="5"/>
      <c r="B22" s="294" t="s">
        <v>295</v>
      </c>
      <c r="C22" s="211"/>
      <c r="D22" s="16">
        <v>0</v>
      </c>
      <c r="E22" s="16"/>
      <c r="F22" s="16"/>
      <c r="G22" s="16"/>
      <c r="H22" s="16"/>
      <c r="I22" s="18"/>
      <c r="J22" s="16"/>
      <c r="K22" s="16"/>
      <c r="L22" s="151">
        <v>1</v>
      </c>
      <c r="M22" s="151"/>
      <c r="N22" s="151"/>
      <c r="O22" s="151">
        <v>1</v>
      </c>
      <c r="P22" s="151"/>
      <c r="Q22" s="151"/>
      <c r="R22" s="151"/>
      <c r="S22" s="151"/>
      <c r="T22" s="303"/>
      <c r="U22" s="303"/>
      <c r="V22" s="266"/>
      <c r="W22" s="297"/>
      <c r="X22" s="313"/>
      <c r="Y22" s="10"/>
      <c r="Z22" s="165">
        <f t="shared" si="0"/>
        <v>2</v>
      </c>
      <c r="AA22" s="359"/>
      <c r="AB22" s="362"/>
    </row>
    <row r="23" spans="1:28" ht="15.6" customHeight="1">
      <c r="A23" s="8" t="s">
        <v>26</v>
      </c>
      <c r="B23" s="293" t="s">
        <v>99</v>
      </c>
      <c r="C23" s="208"/>
      <c r="D23" s="14"/>
      <c r="E23" s="14"/>
      <c r="F23" s="14"/>
      <c r="G23" s="14"/>
      <c r="H23" s="14"/>
      <c r="I23" s="14"/>
      <c r="J23" s="13"/>
      <c r="K23" s="14"/>
      <c r="L23" s="152"/>
      <c r="M23" s="152">
        <v>0.5</v>
      </c>
      <c r="N23" s="152"/>
      <c r="O23" s="152"/>
      <c r="P23" s="152"/>
      <c r="Q23" s="152"/>
      <c r="R23" s="152"/>
      <c r="S23" s="152"/>
      <c r="T23" s="302"/>
      <c r="U23" s="302"/>
      <c r="V23" s="265">
        <v>1</v>
      </c>
      <c r="W23" s="298"/>
      <c r="X23" s="312"/>
      <c r="Y23" s="12"/>
      <c r="Z23" s="119">
        <f t="shared" si="0"/>
        <v>1.5</v>
      </c>
      <c r="AA23" s="358">
        <f>Z23+Z24</f>
        <v>2</v>
      </c>
      <c r="AB23" s="356">
        <f>SUM(C23:S24)</f>
        <v>1</v>
      </c>
    </row>
    <row r="24" spans="1:28" ht="15.95" customHeight="1" thickBot="1">
      <c r="A24" s="9"/>
      <c r="B24" s="294">
        <v>1645</v>
      </c>
      <c r="C24" s="209"/>
      <c r="D24" s="19"/>
      <c r="E24" s="19">
        <v>0</v>
      </c>
      <c r="F24" s="19">
        <v>0</v>
      </c>
      <c r="G24" s="19"/>
      <c r="H24" s="19">
        <v>0.5</v>
      </c>
      <c r="I24" s="19"/>
      <c r="J24" s="20"/>
      <c r="K24" s="19"/>
      <c r="L24" s="153"/>
      <c r="M24" s="153"/>
      <c r="N24" s="153"/>
      <c r="O24" s="153"/>
      <c r="P24" s="153"/>
      <c r="Q24" s="153"/>
      <c r="R24" s="153"/>
      <c r="S24" s="153"/>
      <c r="T24" s="304"/>
      <c r="U24" s="304"/>
      <c r="V24" s="267"/>
      <c r="W24" s="299"/>
      <c r="X24" s="314"/>
      <c r="Y24" s="10"/>
      <c r="Z24" s="165">
        <f t="shared" si="0"/>
        <v>0.5</v>
      </c>
      <c r="AA24" s="360"/>
      <c r="AB24" s="362"/>
    </row>
    <row r="25" spans="1:28" ht="15.6" customHeight="1">
      <c r="A25" s="4" t="s">
        <v>27</v>
      </c>
      <c r="B25" s="293" t="s">
        <v>289</v>
      </c>
      <c r="C25" s="210">
        <v>0.5</v>
      </c>
      <c r="D25" s="11"/>
      <c r="E25" s="11"/>
      <c r="F25" s="11"/>
      <c r="G25" s="11"/>
      <c r="H25" s="11"/>
      <c r="I25" s="11"/>
      <c r="J25" s="11"/>
      <c r="K25" s="15"/>
      <c r="L25" s="150"/>
      <c r="M25" s="150"/>
      <c r="N25" s="150">
        <v>0.5</v>
      </c>
      <c r="O25" s="150">
        <v>1</v>
      </c>
      <c r="P25" s="150"/>
      <c r="Q25" s="150"/>
      <c r="R25" s="150"/>
      <c r="S25" s="150"/>
      <c r="T25" s="305"/>
      <c r="U25" s="305"/>
      <c r="V25" s="268"/>
      <c r="W25" s="296"/>
      <c r="X25" s="315"/>
      <c r="Y25" s="12"/>
      <c r="Z25" s="119">
        <f t="shared" si="0"/>
        <v>2</v>
      </c>
      <c r="AA25" s="361">
        <f>Z25+Z26</f>
        <v>3</v>
      </c>
      <c r="AB25" s="356">
        <f>SUM(C25:S26)</f>
        <v>3</v>
      </c>
    </row>
    <row r="26" spans="1:28" ht="15.95" customHeight="1" thickBot="1">
      <c r="A26" s="5"/>
      <c r="B26" s="295">
        <v>1578</v>
      </c>
      <c r="C26" s="211"/>
      <c r="D26" s="16"/>
      <c r="E26" s="16">
        <v>1</v>
      </c>
      <c r="F26" s="16"/>
      <c r="G26" s="16"/>
      <c r="H26" s="16"/>
      <c r="I26" s="16"/>
      <c r="J26" s="16"/>
      <c r="K26" s="18"/>
      <c r="L26" s="151"/>
      <c r="M26" s="151"/>
      <c r="N26" s="151"/>
      <c r="O26" s="151"/>
      <c r="P26" s="151"/>
      <c r="Q26" s="151"/>
      <c r="R26" s="151"/>
      <c r="S26" s="151"/>
      <c r="T26" s="303"/>
      <c r="U26" s="303"/>
      <c r="V26" s="266"/>
      <c r="W26" s="297"/>
      <c r="X26" s="313"/>
      <c r="Y26" s="10"/>
      <c r="Z26" s="165">
        <f t="shared" si="0"/>
        <v>1</v>
      </c>
      <c r="AA26" s="359"/>
      <c r="AB26" s="362"/>
    </row>
    <row r="27" spans="1:28" ht="15.6" customHeight="1">
      <c r="A27" s="4" t="s">
        <v>28</v>
      </c>
      <c r="B27" s="293" t="s">
        <v>51</v>
      </c>
      <c r="C27" s="208"/>
      <c r="D27" s="14"/>
      <c r="E27" s="14">
        <v>0</v>
      </c>
      <c r="F27" s="14">
        <v>0</v>
      </c>
      <c r="G27" s="14"/>
      <c r="H27" s="14"/>
      <c r="I27" s="14">
        <v>0</v>
      </c>
      <c r="J27" s="14"/>
      <c r="K27" s="14"/>
      <c r="L27" s="13"/>
      <c r="M27" s="152"/>
      <c r="N27" s="152"/>
      <c r="O27" s="152"/>
      <c r="P27" s="152"/>
      <c r="Q27" s="152"/>
      <c r="R27" s="152"/>
      <c r="S27" s="152">
        <v>1</v>
      </c>
      <c r="T27" s="302"/>
      <c r="U27" s="302"/>
      <c r="V27" s="265"/>
      <c r="W27" s="298"/>
      <c r="X27" s="312"/>
      <c r="Y27" s="12"/>
      <c r="Z27" s="119">
        <f t="shared" si="0"/>
        <v>1</v>
      </c>
      <c r="AA27" s="358">
        <f>Z27+Z28</f>
        <v>3</v>
      </c>
      <c r="AB27" s="356">
        <f>SUM(C27:S28)</f>
        <v>2.5</v>
      </c>
    </row>
    <row r="28" spans="1:28" ht="15.95" customHeight="1" thickBot="1">
      <c r="A28" s="5"/>
      <c r="B28" s="294" t="s">
        <v>296</v>
      </c>
      <c r="C28" s="209"/>
      <c r="D28" s="19"/>
      <c r="E28" s="19"/>
      <c r="F28" s="19"/>
      <c r="G28" s="19"/>
      <c r="H28" s="19"/>
      <c r="I28" s="19"/>
      <c r="J28" s="19"/>
      <c r="K28" s="19"/>
      <c r="L28" s="20"/>
      <c r="M28" s="153">
        <v>0.5</v>
      </c>
      <c r="N28" s="153"/>
      <c r="O28" s="153">
        <v>1</v>
      </c>
      <c r="P28" s="153"/>
      <c r="Q28" s="153"/>
      <c r="R28" s="153"/>
      <c r="S28" s="153"/>
      <c r="T28" s="304"/>
      <c r="U28" s="304">
        <v>0.5</v>
      </c>
      <c r="V28" s="267"/>
      <c r="W28" s="299"/>
      <c r="X28" s="314"/>
      <c r="Y28" s="10"/>
      <c r="Z28" s="165">
        <f t="shared" si="0"/>
        <v>2</v>
      </c>
      <c r="AA28" s="360"/>
      <c r="AB28" s="362"/>
    </row>
    <row r="29" spans="1:28" ht="15.6" customHeight="1">
      <c r="A29" s="8" t="s">
        <v>29</v>
      </c>
      <c r="B29" s="293" t="s">
        <v>55</v>
      </c>
      <c r="C29" s="210"/>
      <c r="D29" s="11"/>
      <c r="E29" s="11"/>
      <c r="F29" s="11"/>
      <c r="G29" s="11"/>
      <c r="H29" s="11"/>
      <c r="I29" s="11"/>
      <c r="J29" s="11"/>
      <c r="K29" s="11"/>
      <c r="L29" s="150">
        <v>0.5</v>
      </c>
      <c r="M29" s="15"/>
      <c r="N29" s="150"/>
      <c r="O29" s="150"/>
      <c r="P29" s="150"/>
      <c r="Q29" s="150"/>
      <c r="R29" s="150"/>
      <c r="S29" s="150">
        <v>1</v>
      </c>
      <c r="T29" s="305"/>
      <c r="U29" s="305">
        <v>0</v>
      </c>
      <c r="V29" s="268"/>
      <c r="W29" s="296"/>
      <c r="X29" s="315"/>
      <c r="Y29" s="12"/>
      <c r="Z29" s="119">
        <f t="shared" si="0"/>
        <v>1.5</v>
      </c>
      <c r="AA29" s="361">
        <f>Z29+Z30</f>
        <v>2.5</v>
      </c>
      <c r="AB29" s="356">
        <f>SUM(C29:S30)</f>
        <v>2.5</v>
      </c>
    </row>
    <row r="30" spans="1:28" ht="15.95" customHeight="1" thickBot="1">
      <c r="A30" s="5"/>
      <c r="B30" s="295">
        <v>1512</v>
      </c>
      <c r="C30" s="211"/>
      <c r="D30" s="16"/>
      <c r="E30" s="16">
        <v>0</v>
      </c>
      <c r="F30" s="16"/>
      <c r="G30" s="16"/>
      <c r="H30" s="16"/>
      <c r="I30" s="16"/>
      <c r="J30" s="16">
        <v>0.5</v>
      </c>
      <c r="K30" s="16"/>
      <c r="L30" s="151"/>
      <c r="M30" s="18"/>
      <c r="N30" s="151"/>
      <c r="O30" s="151"/>
      <c r="P30" s="151"/>
      <c r="Q30" s="151"/>
      <c r="R30" s="151"/>
      <c r="S30" s="151">
        <v>0.5</v>
      </c>
      <c r="T30" s="303"/>
      <c r="U30" s="303"/>
      <c r="V30" s="266"/>
      <c r="W30" s="297"/>
      <c r="X30" s="313"/>
      <c r="Y30" s="10"/>
      <c r="Z30" s="165">
        <f t="shared" si="0"/>
        <v>1</v>
      </c>
      <c r="AA30" s="359"/>
      <c r="AB30" s="362"/>
    </row>
    <row r="31" spans="1:28" ht="15.6" customHeight="1">
      <c r="A31" s="4" t="s">
        <v>30</v>
      </c>
      <c r="B31" s="293" t="s">
        <v>175</v>
      </c>
      <c r="C31" s="210"/>
      <c r="D31" s="11"/>
      <c r="E31" s="11"/>
      <c r="F31" s="11"/>
      <c r="G31" s="11"/>
      <c r="H31" s="11"/>
      <c r="I31" s="11"/>
      <c r="J31" s="11"/>
      <c r="K31" s="11"/>
      <c r="L31" s="150"/>
      <c r="M31" s="150"/>
      <c r="N31" s="15"/>
      <c r="O31" s="150"/>
      <c r="P31" s="150">
        <v>1</v>
      </c>
      <c r="Q31" s="150"/>
      <c r="R31" s="150">
        <v>1</v>
      </c>
      <c r="S31" s="150"/>
      <c r="T31" s="305"/>
      <c r="U31" s="305"/>
      <c r="V31" s="268"/>
      <c r="W31" s="296"/>
      <c r="X31" s="315"/>
      <c r="Y31" s="12"/>
      <c r="Z31" s="119">
        <f t="shared" si="0"/>
        <v>2</v>
      </c>
      <c r="AA31" s="358">
        <f>Z31+Z32</f>
        <v>2.5</v>
      </c>
      <c r="AB31" s="356">
        <f>SUM(C31:S32)</f>
        <v>2.5</v>
      </c>
    </row>
    <row r="32" spans="1:28" ht="15.95" customHeight="1" thickBot="1">
      <c r="A32" s="5"/>
      <c r="B32" s="294">
        <v>1498</v>
      </c>
      <c r="C32" s="211"/>
      <c r="D32" s="16"/>
      <c r="E32" s="16"/>
      <c r="F32" s="16"/>
      <c r="G32" s="16"/>
      <c r="H32" s="16"/>
      <c r="I32" s="16"/>
      <c r="J32" s="16"/>
      <c r="K32" s="16">
        <v>0.5</v>
      </c>
      <c r="L32" s="151"/>
      <c r="M32" s="151"/>
      <c r="N32" s="18"/>
      <c r="O32" s="151"/>
      <c r="P32" s="151"/>
      <c r="Q32" s="151"/>
      <c r="R32" s="151"/>
      <c r="S32" s="151"/>
      <c r="T32" s="303"/>
      <c r="U32" s="303"/>
      <c r="V32" s="266"/>
      <c r="W32" s="297"/>
      <c r="X32" s="313"/>
      <c r="Y32" s="17"/>
      <c r="Z32" s="165">
        <f t="shared" si="0"/>
        <v>0.5</v>
      </c>
      <c r="AA32" s="360"/>
      <c r="AB32" s="362"/>
    </row>
    <row r="33" spans="1:28" ht="15.6" customHeight="1">
      <c r="A33" s="4" t="s">
        <v>31</v>
      </c>
      <c r="B33" s="293" t="s">
        <v>176</v>
      </c>
      <c r="C33" s="208"/>
      <c r="D33" s="14"/>
      <c r="E33" s="14"/>
      <c r="F33" s="14"/>
      <c r="G33" s="14"/>
      <c r="H33" s="14"/>
      <c r="I33" s="14">
        <v>0</v>
      </c>
      <c r="J33" s="14"/>
      <c r="K33" s="14"/>
      <c r="L33" s="152">
        <v>0</v>
      </c>
      <c r="M33" s="152"/>
      <c r="N33" s="152"/>
      <c r="O33" s="15"/>
      <c r="P33" s="152"/>
      <c r="Q33" s="152"/>
      <c r="R33" s="152"/>
      <c r="S33" s="152">
        <v>1</v>
      </c>
      <c r="T33" s="302"/>
      <c r="U33" s="302"/>
      <c r="V33" s="265"/>
      <c r="W33" s="298"/>
      <c r="X33" s="312"/>
      <c r="Y33" s="12"/>
      <c r="Z33" s="119">
        <f t="shared" si="0"/>
        <v>1</v>
      </c>
      <c r="AA33" s="358">
        <f>Z33+Z34</f>
        <v>3</v>
      </c>
      <c r="AB33" s="356">
        <f>SUM(C33:S34)</f>
        <v>2</v>
      </c>
    </row>
    <row r="34" spans="1:28" ht="15.95" customHeight="1" thickBot="1">
      <c r="A34" s="5"/>
      <c r="B34" s="294">
        <v>1471</v>
      </c>
      <c r="C34" s="211"/>
      <c r="D34" s="16"/>
      <c r="E34" s="16"/>
      <c r="F34" s="16"/>
      <c r="G34" s="16"/>
      <c r="H34" s="16"/>
      <c r="I34" s="16"/>
      <c r="J34" s="16"/>
      <c r="K34" s="16">
        <v>0</v>
      </c>
      <c r="L34" s="151"/>
      <c r="M34" s="151"/>
      <c r="N34" s="151"/>
      <c r="O34" s="18"/>
      <c r="P34" s="151"/>
      <c r="Q34" s="151"/>
      <c r="R34" s="151">
        <v>1</v>
      </c>
      <c r="S34" s="151"/>
      <c r="T34" s="303">
        <v>1</v>
      </c>
      <c r="U34" s="303"/>
      <c r="V34" s="266"/>
      <c r="W34" s="297"/>
      <c r="X34" s="313"/>
      <c r="Y34" s="17"/>
      <c r="Z34" s="165">
        <f t="shared" si="0"/>
        <v>2</v>
      </c>
      <c r="AA34" s="360"/>
      <c r="AB34" s="362"/>
    </row>
    <row r="35" spans="1:28" ht="15.6" customHeight="1">
      <c r="A35" s="8" t="s">
        <v>32</v>
      </c>
      <c r="B35" s="293" t="s">
        <v>134</v>
      </c>
      <c r="C35" s="210"/>
      <c r="D35" s="11"/>
      <c r="E35" s="11"/>
      <c r="F35" s="11"/>
      <c r="G35" s="11"/>
      <c r="H35" s="11"/>
      <c r="I35" s="11"/>
      <c r="J35" s="11"/>
      <c r="K35" s="11"/>
      <c r="L35" s="150"/>
      <c r="M35" s="150"/>
      <c r="N35" s="150"/>
      <c r="O35" s="150"/>
      <c r="P35" s="15"/>
      <c r="Q35" s="150"/>
      <c r="R35" s="150">
        <v>1</v>
      </c>
      <c r="S35" s="150">
        <v>1</v>
      </c>
      <c r="T35" s="305"/>
      <c r="U35" s="305">
        <v>0</v>
      </c>
      <c r="V35" s="268"/>
      <c r="W35" s="296"/>
      <c r="X35" s="315"/>
      <c r="Y35" s="12"/>
      <c r="Z35" s="119">
        <f t="shared" si="0"/>
        <v>2</v>
      </c>
      <c r="AA35" s="361">
        <f>Z35+Z36</f>
        <v>2</v>
      </c>
      <c r="AB35" s="356">
        <f>SUM(C35:S36)</f>
        <v>2</v>
      </c>
    </row>
    <row r="36" spans="1:28" ht="15.95" customHeight="1" thickBot="1">
      <c r="A36" s="9"/>
      <c r="B36" s="294">
        <v>1442</v>
      </c>
      <c r="C36" s="211"/>
      <c r="D36" s="16"/>
      <c r="E36" s="16"/>
      <c r="F36" s="16"/>
      <c r="G36" s="16"/>
      <c r="H36" s="16"/>
      <c r="I36" s="16"/>
      <c r="J36" s="16"/>
      <c r="K36" s="16"/>
      <c r="L36" s="151"/>
      <c r="M36" s="151"/>
      <c r="N36" s="151">
        <v>0</v>
      </c>
      <c r="O36" s="151"/>
      <c r="P36" s="18"/>
      <c r="Q36" s="151"/>
      <c r="R36" s="151"/>
      <c r="S36" s="151"/>
      <c r="T36" s="303">
        <v>0</v>
      </c>
      <c r="U36" s="303"/>
      <c r="V36" s="266">
        <v>0</v>
      </c>
      <c r="W36" s="297"/>
      <c r="X36" s="313"/>
      <c r="Y36" s="17"/>
      <c r="Z36" s="165">
        <f t="shared" si="0"/>
        <v>0</v>
      </c>
      <c r="AA36" s="359"/>
      <c r="AB36" s="362"/>
    </row>
    <row r="37" spans="1:28" ht="15.6" customHeight="1">
      <c r="A37" s="4" t="s">
        <v>33</v>
      </c>
      <c r="B37" s="293"/>
      <c r="C37" s="210"/>
      <c r="D37" s="11"/>
      <c r="E37" s="11"/>
      <c r="F37" s="11"/>
      <c r="G37" s="11"/>
      <c r="H37" s="11"/>
      <c r="I37" s="11"/>
      <c r="J37" s="11"/>
      <c r="K37" s="11"/>
      <c r="L37" s="150"/>
      <c r="M37" s="150"/>
      <c r="N37" s="150"/>
      <c r="O37" s="150"/>
      <c r="P37" s="150"/>
      <c r="Q37" s="15"/>
      <c r="R37" s="150"/>
      <c r="S37" s="203"/>
      <c r="T37" s="306"/>
      <c r="U37" s="306"/>
      <c r="V37" s="269"/>
      <c r="W37" s="300"/>
      <c r="X37" s="315"/>
      <c r="Y37" s="12"/>
      <c r="Z37" s="119">
        <f t="shared" si="0"/>
        <v>0</v>
      </c>
      <c r="AA37" s="358">
        <f>Z37+Z38</f>
        <v>0</v>
      </c>
      <c r="AB37" s="356">
        <f>SUM(C37:S38)</f>
        <v>0</v>
      </c>
    </row>
    <row r="38" spans="1:28" ht="15.95" customHeight="1" thickBot="1">
      <c r="A38" s="5"/>
      <c r="B38" s="294"/>
      <c r="C38" s="211"/>
      <c r="D38" s="16"/>
      <c r="E38" s="16"/>
      <c r="F38" s="16"/>
      <c r="G38" s="16"/>
      <c r="H38" s="16"/>
      <c r="I38" s="16"/>
      <c r="J38" s="16"/>
      <c r="K38" s="16"/>
      <c r="L38" s="151"/>
      <c r="M38" s="151"/>
      <c r="N38" s="151"/>
      <c r="O38" s="151"/>
      <c r="P38" s="151"/>
      <c r="Q38" s="18"/>
      <c r="R38" s="151"/>
      <c r="S38" s="204"/>
      <c r="T38" s="307"/>
      <c r="U38" s="307"/>
      <c r="V38" s="270"/>
      <c r="W38" s="301"/>
      <c r="X38" s="313"/>
      <c r="Y38" s="17"/>
      <c r="Z38" s="165">
        <f t="shared" si="0"/>
        <v>0</v>
      </c>
      <c r="AA38" s="360"/>
      <c r="AB38" s="362"/>
    </row>
    <row r="39" spans="1:28" ht="15.75">
      <c r="A39" s="4" t="s">
        <v>34</v>
      </c>
      <c r="B39" s="293" t="s">
        <v>56</v>
      </c>
      <c r="C39" s="210"/>
      <c r="D39" s="11"/>
      <c r="E39" s="11"/>
      <c r="F39" s="11"/>
      <c r="G39" s="11"/>
      <c r="H39" s="11">
        <v>0</v>
      </c>
      <c r="I39" s="11"/>
      <c r="J39" s="11"/>
      <c r="K39" s="11"/>
      <c r="L39" s="150"/>
      <c r="M39" s="150"/>
      <c r="N39" s="150"/>
      <c r="O39" s="150">
        <v>0</v>
      </c>
      <c r="P39" s="150"/>
      <c r="Q39" s="150"/>
      <c r="R39" s="15"/>
      <c r="S39" s="203"/>
      <c r="T39" s="306">
        <v>1</v>
      </c>
      <c r="U39" s="306">
        <v>1</v>
      </c>
      <c r="V39" s="269"/>
      <c r="W39" s="300"/>
      <c r="X39" s="315"/>
      <c r="Z39" s="119">
        <f t="shared" si="0"/>
        <v>2</v>
      </c>
      <c r="AA39" s="358">
        <f>Z39+Z40</f>
        <v>3</v>
      </c>
      <c r="AB39" s="356">
        <f>SUM(C39:S40)</f>
        <v>1</v>
      </c>
    </row>
    <row r="40" spans="1:28" ht="16.5" thickBot="1">
      <c r="A40" s="5"/>
      <c r="B40" s="294">
        <v>1409</v>
      </c>
      <c r="C40" s="211"/>
      <c r="D40" s="16"/>
      <c r="E40" s="16"/>
      <c r="F40" s="16"/>
      <c r="G40" s="16"/>
      <c r="H40" s="16"/>
      <c r="I40" s="16"/>
      <c r="J40" s="16"/>
      <c r="K40" s="16"/>
      <c r="L40" s="151"/>
      <c r="M40" s="151"/>
      <c r="N40" s="151">
        <v>0</v>
      </c>
      <c r="O40" s="151"/>
      <c r="P40" s="151">
        <v>0</v>
      </c>
      <c r="Q40" s="151"/>
      <c r="R40" s="18"/>
      <c r="S40" s="204">
        <v>1</v>
      </c>
      <c r="T40" s="307"/>
      <c r="U40" s="307"/>
      <c r="V40" s="270"/>
      <c r="W40" s="301"/>
      <c r="X40" s="313"/>
      <c r="Z40" s="165">
        <f t="shared" si="0"/>
        <v>1</v>
      </c>
      <c r="AA40" s="360"/>
      <c r="AB40" s="362"/>
    </row>
    <row r="41" spans="1:28" ht="15.75">
      <c r="A41" s="4" t="s">
        <v>35</v>
      </c>
      <c r="B41" s="293" t="s">
        <v>65</v>
      </c>
      <c r="C41" s="210"/>
      <c r="D41" s="11"/>
      <c r="E41" s="11"/>
      <c r="F41" s="11"/>
      <c r="G41" s="11"/>
      <c r="H41" s="11"/>
      <c r="I41" s="11"/>
      <c r="J41" s="11"/>
      <c r="K41" s="11"/>
      <c r="L41" s="150"/>
      <c r="M41" s="150">
        <v>0.5</v>
      </c>
      <c r="N41" s="150"/>
      <c r="O41" s="150"/>
      <c r="P41" s="150"/>
      <c r="Q41" s="150"/>
      <c r="R41" s="150">
        <v>0</v>
      </c>
      <c r="S41" s="15"/>
      <c r="T41" s="306"/>
      <c r="U41" s="306"/>
      <c r="V41" s="269"/>
      <c r="W41" s="300"/>
      <c r="X41" s="315"/>
      <c r="Y41" s="12"/>
      <c r="Z41" s="119">
        <f t="shared" si="0"/>
        <v>0.5</v>
      </c>
      <c r="AA41" s="358">
        <f>Z41+Z42</f>
        <v>0.5</v>
      </c>
      <c r="AB41" s="356">
        <f>SUM(C41:S42)</f>
        <v>0.5</v>
      </c>
    </row>
    <row r="42" spans="1:28" ht="16.5" thickBot="1">
      <c r="A42" s="5"/>
      <c r="B42" s="294">
        <v>1315</v>
      </c>
      <c r="C42" s="211"/>
      <c r="D42" s="16"/>
      <c r="E42" s="16"/>
      <c r="F42" s="16"/>
      <c r="G42" s="16"/>
      <c r="H42" s="16"/>
      <c r="I42" s="16"/>
      <c r="J42" s="16"/>
      <c r="K42" s="16"/>
      <c r="L42" s="151">
        <v>0</v>
      </c>
      <c r="M42" s="151">
        <v>0</v>
      </c>
      <c r="N42" s="151"/>
      <c r="O42" s="151">
        <v>0</v>
      </c>
      <c r="P42" s="151">
        <v>0</v>
      </c>
      <c r="Q42" s="151"/>
      <c r="R42" s="151"/>
      <c r="S42" s="18"/>
      <c r="T42" s="307"/>
      <c r="U42" s="307"/>
      <c r="V42" s="270"/>
      <c r="W42" s="301"/>
      <c r="X42" s="313"/>
      <c r="Y42" s="17"/>
      <c r="Z42" s="165">
        <f t="shared" si="0"/>
        <v>0</v>
      </c>
      <c r="AA42" s="360"/>
      <c r="AB42" s="362"/>
    </row>
    <row r="43" spans="1:28" ht="15.75">
      <c r="A43" s="4" t="s">
        <v>36</v>
      </c>
      <c r="B43" s="293" t="s">
        <v>264</v>
      </c>
      <c r="C43" s="262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>
        <v>0</v>
      </c>
      <c r="P43" s="150">
        <v>1</v>
      </c>
      <c r="Q43" s="150"/>
      <c r="R43" s="150"/>
      <c r="S43" s="150"/>
      <c r="T43" s="15"/>
      <c r="U43" s="306"/>
      <c r="V43" s="269"/>
      <c r="W43" s="300"/>
      <c r="X43" s="315"/>
      <c r="Z43" s="119">
        <f t="shared" si="0"/>
        <v>1</v>
      </c>
      <c r="AA43" s="363">
        <f>Z43+Z44</f>
        <v>2</v>
      </c>
      <c r="AB43" s="356">
        <f>SUM(C43:S44)</f>
        <v>2</v>
      </c>
    </row>
    <row r="44" spans="1:28" ht="16.5" thickBot="1">
      <c r="A44" s="5"/>
      <c r="B44" s="294" t="s">
        <v>297</v>
      </c>
      <c r="C44" s="263"/>
      <c r="D44" s="151"/>
      <c r="E44" s="151"/>
      <c r="F44" s="151"/>
      <c r="G44" s="151"/>
      <c r="H44" s="151">
        <v>0.5</v>
      </c>
      <c r="I44" s="151">
        <v>0.5</v>
      </c>
      <c r="J44" s="151"/>
      <c r="K44" s="151"/>
      <c r="L44" s="151"/>
      <c r="M44" s="151"/>
      <c r="N44" s="151"/>
      <c r="O44" s="151"/>
      <c r="P44" s="151"/>
      <c r="Q44" s="151"/>
      <c r="R44" s="151">
        <v>0</v>
      </c>
      <c r="S44" s="151"/>
      <c r="T44" s="18"/>
      <c r="U44" s="307"/>
      <c r="V44" s="270"/>
      <c r="W44" s="301"/>
      <c r="X44" s="313"/>
      <c r="Z44" s="165">
        <f t="shared" si="0"/>
        <v>1</v>
      </c>
      <c r="AA44" s="364"/>
      <c r="AB44" s="362"/>
    </row>
    <row r="45" spans="1:28" ht="15.75">
      <c r="A45" s="4" t="s">
        <v>37</v>
      </c>
      <c r="B45" s="293" t="s">
        <v>267</v>
      </c>
      <c r="C45" s="262"/>
      <c r="D45" s="150"/>
      <c r="E45" s="150"/>
      <c r="F45" s="150"/>
      <c r="G45" s="150"/>
      <c r="H45" s="150">
        <v>0</v>
      </c>
      <c r="I45" s="150"/>
      <c r="J45" s="150"/>
      <c r="K45" s="150"/>
      <c r="L45" s="150">
        <v>0.5</v>
      </c>
      <c r="M45" s="150"/>
      <c r="N45" s="150"/>
      <c r="O45" s="150"/>
      <c r="P45" s="150"/>
      <c r="Q45" s="150"/>
      <c r="R45" s="150"/>
      <c r="S45" s="150"/>
      <c r="T45" s="306"/>
      <c r="U45" s="15"/>
      <c r="V45" s="269"/>
      <c r="W45" s="300"/>
      <c r="X45" s="315"/>
      <c r="Z45" s="119">
        <f t="shared" si="0"/>
        <v>0.5</v>
      </c>
      <c r="AA45" s="363">
        <f>Z45+Z46</f>
        <v>2.5</v>
      </c>
      <c r="AB45" s="356">
        <f>SUM(C45:S46)</f>
        <v>2.5</v>
      </c>
    </row>
    <row r="46" spans="1:28" ht="16.5" thickBot="1">
      <c r="A46" s="5"/>
      <c r="B46" s="294">
        <v>0</v>
      </c>
      <c r="C46" s="263"/>
      <c r="D46" s="151"/>
      <c r="E46" s="151"/>
      <c r="F46" s="151"/>
      <c r="G46" s="151"/>
      <c r="H46" s="151"/>
      <c r="I46" s="151"/>
      <c r="J46" s="151"/>
      <c r="K46" s="151"/>
      <c r="L46" s="151"/>
      <c r="M46" s="151">
        <v>1</v>
      </c>
      <c r="N46" s="151"/>
      <c r="O46" s="151"/>
      <c r="P46" s="151">
        <v>1</v>
      </c>
      <c r="Q46" s="151"/>
      <c r="R46" s="151">
        <v>0</v>
      </c>
      <c r="S46" s="151"/>
      <c r="T46" s="307"/>
      <c r="U46" s="18"/>
      <c r="V46" s="270"/>
      <c r="W46" s="301"/>
      <c r="X46" s="313"/>
      <c r="Z46" s="165">
        <f t="shared" si="0"/>
        <v>2</v>
      </c>
      <c r="AA46" s="364"/>
      <c r="AB46" s="362"/>
    </row>
    <row r="47" spans="1:28" ht="15.75">
      <c r="A47" s="4" t="s">
        <v>38</v>
      </c>
      <c r="B47" s="293" t="s">
        <v>227</v>
      </c>
      <c r="C47" s="262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>
        <v>1</v>
      </c>
      <c r="Q47" s="150"/>
      <c r="R47" s="150"/>
      <c r="S47" s="150"/>
      <c r="T47" s="306"/>
      <c r="U47" s="306"/>
      <c r="V47" s="15"/>
      <c r="W47" s="300"/>
      <c r="X47" s="315"/>
      <c r="Z47" s="119">
        <f t="shared" si="0"/>
        <v>1</v>
      </c>
      <c r="AA47" s="363">
        <f>Z47+Z48</f>
        <v>1</v>
      </c>
      <c r="AB47" s="356">
        <f>SUM(C47:S48)</f>
        <v>1</v>
      </c>
    </row>
    <row r="48" spans="1:28" ht="16.5" thickBot="1">
      <c r="A48" s="5"/>
      <c r="B48" s="294">
        <v>0</v>
      </c>
      <c r="C48" s="263"/>
      <c r="D48" s="151"/>
      <c r="E48" s="151"/>
      <c r="F48" s="151"/>
      <c r="G48" s="151"/>
      <c r="H48" s="151"/>
      <c r="I48" s="151"/>
      <c r="J48" s="151">
        <v>0</v>
      </c>
      <c r="K48" s="151"/>
      <c r="L48" s="151"/>
      <c r="M48" s="151"/>
      <c r="N48" s="151"/>
      <c r="O48" s="151"/>
      <c r="P48" s="151"/>
      <c r="Q48" s="151"/>
      <c r="R48" s="151"/>
      <c r="S48" s="151"/>
      <c r="T48" s="307"/>
      <c r="U48" s="307"/>
      <c r="V48" s="18"/>
      <c r="W48" s="301"/>
      <c r="X48" s="313"/>
      <c r="Z48" s="165">
        <f t="shared" si="0"/>
        <v>0</v>
      </c>
      <c r="AA48" s="364"/>
      <c r="AB48" s="362"/>
    </row>
    <row r="49" spans="1:28" ht="15.75" customHeight="1">
      <c r="A49" s="4" t="s">
        <v>62</v>
      </c>
      <c r="B49" s="111"/>
      <c r="C49" s="262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306"/>
      <c r="U49" s="306"/>
      <c r="V49" s="269"/>
      <c r="W49" s="15"/>
      <c r="X49" s="315"/>
      <c r="Z49" s="119">
        <f t="shared" si="0"/>
        <v>0</v>
      </c>
      <c r="AA49" s="354">
        <f>Z49+Z50</f>
        <v>0</v>
      </c>
      <c r="AB49" s="356">
        <f>SUM(C49:S50)</f>
        <v>0</v>
      </c>
    </row>
    <row r="50" spans="1:28" ht="16.5" customHeight="1" thickBot="1">
      <c r="A50" s="5"/>
      <c r="B50" s="112"/>
      <c r="C50" s="263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307"/>
      <c r="U50" s="307"/>
      <c r="V50" s="270"/>
      <c r="W50" s="18"/>
      <c r="X50" s="313"/>
      <c r="Z50" s="165">
        <f t="shared" si="0"/>
        <v>0</v>
      </c>
      <c r="AA50" s="355"/>
      <c r="AB50" s="362"/>
    </row>
    <row r="51" spans="1:28" ht="16.5" customHeight="1">
      <c r="A51" s="4" t="s">
        <v>63</v>
      </c>
      <c r="B51" s="111"/>
      <c r="C51" s="262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306"/>
      <c r="U51" s="306"/>
      <c r="V51" s="269"/>
      <c r="W51" s="300"/>
      <c r="X51" s="15"/>
      <c r="Z51" s="119">
        <f t="shared" ref="Z51:Z52" si="1">SUM(C51:W51)</f>
        <v>0</v>
      </c>
      <c r="AA51" s="354">
        <f>Z51+Z52</f>
        <v>0</v>
      </c>
      <c r="AB51" s="356">
        <f>SUM(C51:U52)</f>
        <v>0</v>
      </c>
    </row>
    <row r="52" spans="1:28" ht="16.5" customHeight="1" thickBot="1">
      <c r="A52" s="5"/>
      <c r="B52" s="112"/>
      <c r="C52" s="263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307"/>
      <c r="U52" s="307"/>
      <c r="V52" s="270"/>
      <c r="W52" s="301"/>
      <c r="X52" s="18"/>
      <c r="Z52" s="165">
        <f t="shared" si="1"/>
        <v>0</v>
      </c>
      <c r="AA52" s="355"/>
      <c r="AB52" s="357"/>
    </row>
    <row r="54" spans="1:28">
      <c r="AA54" s="36">
        <f>SUM(AA9:AA52)</f>
        <v>49.5</v>
      </c>
    </row>
  </sheetData>
  <mergeCells count="44">
    <mergeCell ref="AA45:AA46"/>
    <mergeCell ref="AB45:AB46"/>
    <mergeCell ref="AA47:AA48"/>
    <mergeCell ref="AB47:AB48"/>
    <mergeCell ref="AA49:AA50"/>
    <mergeCell ref="AB49:AB50"/>
    <mergeCell ref="AA41:AA42"/>
    <mergeCell ref="AB41:AB42"/>
    <mergeCell ref="AA43:AA44"/>
    <mergeCell ref="AB43:AB44"/>
    <mergeCell ref="AB39:AB40"/>
    <mergeCell ref="AA39:AA40"/>
    <mergeCell ref="AA17:AA18"/>
    <mergeCell ref="AB19:AB20"/>
    <mergeCell ref="AB31:AB32"/>
    <mergeCell ref="AA37:AA38"/>
    <mergeCell ref="AA19:AA20"/>
    <mergeCell ref="AA33:AA34"/>
    <mergeCell ref="AA29:AA30"/>
    <mergeCell ref="AA31:AA32"/>
    <mergeCell ref="AA35:AA36"/>
    <mergeCell ref="AB37:AB38"/>
    <mergeCell ref="AB21:AB22"/>
    <mergeCell ref="AB23:AB24"/>
    <mergeCell ref="AB25:AB26"/>
    <mergeCell ref="AB27:AB28"/>
    <mergeCell ref="AB33:AB34"/>
    <mergeCell ref="AB35:AB36"/>
    <mergeCell ref="AA51:AA52"/>
    <mergeCell ref="AB51:AB52"/>
    <mergeCell ref="AA9:AA10"/>
    <mergeCell ref="AA11:AA12"/>
    <mergeCell ref="AA13:AA14"/>
    <mergeCell ref="AA15:AA16"/>
    <mergeCell ref="AB29:AB30"/>
    <mergeCell ref="AA21:AA22"/>
    <mergeCell ref="AA23:AA24"/>
    <mergeCell ref="AA25:AA26"/>
    <mergeCell ref="AA27:AA28"/>
    <mergeCell ref="AB9:AB10"/>
    <mergeCell ref="AB11:AB12"/>
    <mergeCell ref="AB13:AB14"/>
    <mergeCell ref="AB15:AB16"/>
    <mergeCell ref="AB17:AB18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32"/>
  <sheetViews>
    <sheetView showGridLines="0" workbookViewId="0">
      <selection activeCell="H24" sqref="H24"/>
    </sheetView>
  </sheetViews>
  <sheetFormatPr defaultColWidth="8.7109375" defaultRowHeight="15.75"/>
  <cols>
    <col min="1" max="1" width="3.5703125" style="191" customWidth="1"/>
    <col min="2" max="2" width="11.85546875" style="192" customWidth="1"/>
    <col min="3" max="3" width="23.42578125" style="191" customWidth="1"/>
    <col min="4" max="15" width="6.140625" style="191" customWidth="1"/>
    <col min="16" max="16" width="8.7109375" style="192"/>
    <col min="17" max="17" width="2.28515625" style="191" customWidth="1"/>
    <col min="18" max="19" width="8.7109375" style="191"/>
    <col min="20" max="20" width="15.28515625" style="191" customWidth="1"/>
    <col min="21" max="16384" width="8.7109375" style="191"/>
  </cols>
  <sheetData>
    <row r="1" spans="1:21" ht="15.6" customHeight="1">
      <c r="B1" s="194" t="s">
        <v>191</v>
      </c>
    </row>
    <row r="2" spans="1:21" ht="15.95" customHeight="1"/>
    <row r="3" spans="1:21" ht="15.6" customHeight="1">
      <c r="B3" s="195" t="s">
        <v>179</v>
      </c>
      <c r="C3" s="365" t="s">
        <v>1</v>
      </c>
      <c r="D3" s="366" t="s">
        <v>181</v>
      </c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8" t="s">
        <v>192</v>
      </c>
      <c r="R3" s="368" t="s">
        <v>235</v>
      </c>
      <c r="T3" s="191" t="s">
        <v>239</v>
      </c>
    </row>
    <row r="4" spans="1:21" ht="15.95" customHeight="1">
      <c r="B4" s="195" t="s">
        <v>180</v>
      </c>
      <c r="C4" s="365"/>
      <c r="D4" s="195" t="s">
        <v>19</v>
      </c>
      <c r="E4" s="195" t="s">
        <v>20</v>
      </c>
      <c r="F4" s="195" t="s">
        <v>21</v>
      </c>
      <c r="G4" s="195" t="s">
        <v>22</v>
      </c>
      <c r="H4" s="195" t="s">
        <v>23</v>
      </c>
      <c r="I4" s="195" t="s">
        <v>24</v>
      </c>
      <c r="J4" s="195" t="s">
        <v>25</v>
      </c>
      <c r="K4" s="195" t="s">
        <v>26</v>
      </c>
      <c r="L4" s="195" t="s">
        <v>27</v>
      </c>
      <c r="M4" s="195" t="s">
        <v>28</v>
      </c>
      <c r="N4" s="195" t="s">
        <v>29</v>
      </c>
      <c r="O4" s="195" t="s">
        <v>30</v>
      </c>
      <c r="P4" s="369"/>
      <c r="R4" s="369"/>
      <c r="T4" s="191" t="s">
        <v>241</v>
      </c>
    </row>
    <row r="5" spans="1:21" ht="15.6" customHeight="1">
      <c r="A5" s="195">
        <v>1</v>
      </c>
      <c r="B5" s="250">
        <v>2075</v>
      </c>
      <c r="C5" s="196" t="s">
        <v>232</v>
      </c>
      <c r="D5" s="197">
        <v>1722</v>
      </c>
      <c r="E5" s="197">
        <v>2069</v>
      </c>
      <c r="F5" s="197">
        <v>1709</v>
      </c>
      <c r="G5" s="197">
        <v>2069</v>
      </c>
      <c r="H5" s="197">
        <v>1969</v>
      </c>
      <c r="I5" s="197"/>
      <c r="J5" s="197"/>
      <c r="K5" s="197"/>
      <c r="L5" s="197"/>
      <c r="M5" s="197"/>
      <c r="N5" s="197"/>
      <c r="O5" s="197"/>
      <c r="P5" s="199">
        <f t="shared" ref="P5:P24" si="0">AVERAGE(D5:O5)</f>
        <v>1907.6</v>
      </c>
      <c r="R5" s="264">
        <f>P5-B5</f>
        <v>-167.40000000000009</v>
      </c>
    </row>
    <row r="6" spans="1:21" ht="15.95" customHeight="1">
      <c r="A6" s="195">
        <v>2</v>
      </c>
      <c r="B6" s="250">
        <v>2069</v>
      </c>
      <c r="C6" s="196" t="s">
        <v>230</v>
      </c>
      <c r="D6" s="197">
        <v>1722</v>
      </c>
      <c r="E6" s="197">
        <v>1996</v>
      </c>
      <c r="F6" s="197">
        <v>2075</v>
      </c>
      <c r="G6" s="197">
        <v>1969</v>
      </c>
      <c r="H6" s="197">
        <v>2075</v>
      </c>
      <c r="I6" s="197">
        <v>1578</v>
      </c>
      <c r="J6" s="197">
        <v>1709</v>
      </c>
      <c r="K6" s="197"/>
      <c r="L6" s="197"/>
      <c r="M6" s="197"/>
      <c r="N6" s="197"/>
      <c r="O6" s="197"/>
      <c r="P6" s="199">
        <f t="shared" si="0"/>
        <v>1874.8571428571429</v>
      </c>
      <c r="R6" s="264">
        <f t="shared" ref="R6:R21" si="1">P6-B6</f>
        <v>-194.14285714285711</v>
      </c>
      <c r="T6" s="273" t="s">
        <v>240</v>
      </c>
      <c r="U6" s="250" t="s">
        <v>223</v>
      </c>
    </row>
    <row r="7" spans="1:21" ht="15.6" customHeight="1">
      <c r="A7" s="195">
        <v>3</v>
      </c>
      <c r="B7" s="250">
        <v>1996</v>
      </c>
      <c r="C7" s="196" t="s">
        <v>182</v>
      </c>
      <c r="D7" s="197">
        <v>1645</v>
      </c>
      <c r="E7" s="197">
        <v>2069</v>
      </c>
      <c r="F7" s="197">
        <v>2069</v>
      </c>
      <c r="G7" s="197">
        <v>1560</v>
      </c>
      <c r="H7" s="197">
        <v>1969</v>
      </c>
      <c r="I7" s="197">
        <v>1578</v>
      </c>
      <c r="J7" s="197">
        <v>1709</v>
      </c>
      <c r="K7" s="197">
        <v>1519</v>
      </c>
      <c r="L7" s="197"/>
      <c r="M7" s="197"/>
      <c r="N7" s="197"/>
      <c r="O7" s="197"/>
      <c r="P7" s="199">
        <f t="shared" si="0"/>
        <v>1764.75</v>
      </c>
      <c r="R7" s="264">
        <f t="shared" si="1"/>
        <v>-231.25</v>
      </c>
      <c r="T7" s="195">
        <v>-193</v>
      </c>
      <c r="U7" s="195">
        <v>7.5</v>
      </c>
    </row>
    <row r="8" spans="1:21" ht="15.95" customHeight="1">
      <c r="A8" s="195">
        <v>4</v>
      </c>
      <c r="B8" s="250">
        <v>1969</v>
      </c>
      <c r="C8" s="196" t="s">
        <v>281</v>
      </c>
      <c r="D8" s="197">
        <v>1560</v>
      </c>
      <c r="E8" s="197">
        <v>1645</v>
      </c>
      <c r="F8" s="197">
        <v>2069</v>
      </c>
      <c r="G8" s="197">
        <v>1996</v>
      </c>
      <c r="H8" s="197"/>
      <c r="I8" s="197"/>
      <c r="J8" s="197"/>
      <c r="K8" s="197"/>
      <c r="L8" s="197"/>
      <c r="M8" s="197"/>
      <c r="N8" s="197"/>
      <c r="O8" s="197"/>
      <c r="P8" s="199">
        <f t="shared" si="0"/>
        <v>1817.5</v>
      </c>
      <c r="R8" s="264">
        <f t="shared" si="1"/>
        <v>-151.5</v>
      </c>
      <c r="T8" s="195">
        <v>-149</v>
      </c>
      <c r="U8" s="195">
        <v>7</v>
      </c>
    </row>
    <row r="9" spans="1:21" ht="15.6" customHeight="1">
      <c r="A9" s="195">
        <v>5</v>
      </c>
      <c r="B9" s="250"/>
      <c r="C9" s="196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9"/>
      <c r="R9" s="264"/>
      <c r="T9" s="195">
        <v>-110</v>
      </c>
      <c r="U9" s="195">
        <v>6.5</v>
      </c>
    </row>
    <row r="10" spans="1:21" ht="15.95" customHeight="1">
      <c r="A10" s="195">
        <v>6</v>
      </c>
      <c r="B10" s="250">
        <v>1722</v>
      </c>
      <c r="C10" s="196" t="s">
        <v>189</v>
      </c>
      <c r="D10" s="197">
        <v>2069</v>
      </c>
      <c r="E10" s="197">
        <v>2075</v>
      </c>
      <c r="F10" s="197">
        <v>1645</v>
      </c>
      <c r="G10" s="197">
        <v>1409</v>
      </c>
      <c r="H10" s="197"/>
      <c r="I10" s="197"/>
      <c r="J10" s="197"/>
      <c r="K10" s="197"/>
      <c r="L10" s="197"/>
      <c r="M10" s="197"/>
      <c r="N10" s="197"/>
      <c r="O10" s="197"/>
      <c r="P10" s="199">
        <f t="shared" si="0"/>
        <v>1799.5</v>
      </c>
      <c r="R10" s="264">
        <f t="shared" si="1"/>
        <v>77.5</v>
      </c>
      <c r="T10" s="195">
        <v>-72</v>
      </c>
      <c r="U10" s="195">
        <v>6</v>
      </c>
    </row>
    <row r="11" spans="1:21" ht="15.6" customHeight="1">
      <c r="A11" s="195">
        <v>7</v>
      </c>
      <c r="B11" s="250">
        <v>1709</v>
      </c>
      <c r="C11" s="196" t="s">
        <v>282</v>
      </c>
      <c r="D11" s="197">
        <v>1560</v>
      </c>
      <c r="E11" s="197">
        <v>2075</v>
      </c>
      <c r="F11" s="197">
        <v>1471</v>
      </c>
      <c r="G11" s="197">
        <v>1996</v>
      </c>
      <c r="H11" s="197">
        <v>2069</v>
      </c>
      <c r="I11" s="197"/>
      <c r="J11" s="197"/>
      <c r="K11" s="197"/>
      <c r="L11" s="197"/>
      <c r="M11" s="197"/>
      <c r="N11" s="197"/>
      <c r="O11" s="197"/>
      <c r="P11" s="199">
        <f t="shared" si="0"/>
        <v>1834.2</v>
      </c>
      <c r="R11" s="264">
        <f t="shared" si="1"/>
        <v>125.20000000000005</v>
      </c>
      <c r="T11" s="195">
        <v>-36</v>
      </c>
      <c r="U11" s="195">
        <v>5.5</v>
      </c>
    </row>
    <row r="12" spans="1:21" ht="15.95" customHeight="1">
      <c r="A12" s="195">
        <v>8</v>
      </c>
      <c r="B12" s="250">
        <v>1645</v>
      </c>
      <c r="C12" s="196" t="s">
        <v>195</v>
      </c>
      <c r="D12" s="197">
        <v>1996</v>
      </c>
      <c r="E12" s="197">
        <v>1969</v>
      </c>
      <c r="F12" s="197">
        <v>1519</v>
      </c>
      <c r="G12" s="197">
        <v>1722</v>
      </c>
      <c r="H12" s="197"/>
      <c r="I12" s="197"/>
      <c r="J12" s="197"/>
      <c r="K12" s="197"/>
      <c r="L12" s="197"/>
      <c r="M12" s="197"/>
      <c r="N12" s="197"/>
      <c r="O12" s="197"/>
      <c r="P12" s="199">
        <f t="shared" si="0"/>
        <v>1801.5</v>
      </c>
      <c r="R12" s="264">
        <f t="shared" si="1"/>
        <v>156.5</v>
      </c>
      <c r="T12" s="195">
        <v>0</v>
      </c>
      <c r="U12" s="195">
        <v>5</v>
      </c>
    </row>
    <row r="13" spans="1:21" ht="15.6" customHeight="1">
      <c r="A13" s="195">
        <v>9</v>
      </c>
      <c r="B13" s="250">
        <v>1578</v>
      </c>
      <c r="C13" s="196" t="s">
        <v>288</v>
      </c>
      <c r="D13" s="197">
        <v>1498</v>
      </c>
      <c r="E13" s="197">
        <v>1471</v>
      </c>
      <c r="F13" s="197">
        <v>1996</v>
      </c>
      <c r="G13" s="197">
        <v>2069</v>
      </c>
      <c r="H13" s="197"/>
      <c r="I13" s="197"/>
      <c r="J13" s="197"/>
      <c r="K13" s="197"/>
      <c r="L13" s="197"/>
      <c r="M13" s="197"/>
      <c r="N13" s="197"/>
      <c r="O13" s="197"/>
      <c r="P13" s="199">
        <f t="shared" si="0"/>
        <v>1758.5</v>
      </c>
      <c r="R13" s="264">
        <f t="shared" si="1"/>
        <v>180.5</v>
      </c>
      <c r="T13" s="195">
        <v>36</v>
      </c>
      <c r="U13" s="195">
        <v>4.5</v>
      </c>
    </row>
    <row r="14" spans="1:21" ht="15.95" customHeight="1">
      <c r="A14" s="195">
        <v>10</v>
      </c>
      <c r="B14" s="250">
        <v>1560</v>
      </c>
      <c r="C14" s="196" t="s">
        <v>184</v>
      </c>
      <c r="D14" s="197">
        <v>1969</v>
      </c>
      <c r="E14" s="197">
        <v>1471</v>
      </c>
      <c r="F14" s="197">
        <v>1709</v>
      </c>
      <c r="G14" s="197">
        <v>1996</v>
      </c>
      <c r="H14" s="197">
        <v>1519</v>
      </c>
      <c r="I14" s="197">
        <v>1315</v>
      </c>
      <c r="J14" s="197"/>
      <c r="K14" s="197"/>
      <c r="L14" s="197"/>
      <c r="M14" s="197"/>
      <c r="N14" s="197"/>
      <c r="O14" s="197"/>
      <c r="P14" s="199">
        <f t="shared" si="0"/>
        <v>1663.1666666666667</v>
      </c>
      <c r="R14" s="264">
        <f t="shared" si="1"/>
        <v>103.16666666666674</v>
      </c>
      <c r="T14" s="195">
        <v>72</v>
      </c>
      <c r="U14" s="195">
        <v>4</v>
      </c>
    </row>
    <row r="15" spans="1:21" ht="15.95" customHeight="1">
      <c r="A15" s="195">
        <v>11</v>
      </c>
      <c r="B15" s="250">
        <v>1519</v>
      </c>
      <c r="C15" s="196" t="s">
        <v>183</v>
      </c>
      <c r="D15" s="197">
        <v>1315</v>
      </c>
      <c r="E15" s="197">
        <v>1315</v>
      </c>
      <c r="F15" s="197">
        <v>1645</v>
      </c>
      <c r="G15" s="197">
        <v>1560</v>
      </c>
      <c r="H15" s="197">
        <v>1996</v>
      </c>
      <c r="I15" s="197"/>
      <c r="J15" s="197"/>
      <c r="K15" s="197"/>
      <c r="L15" s="197"/>
      <c r="M15" s="197"/>
      <c r="N15" s="197"/>
      <c r="O15" s="197"/>
      <c r="P15" s="199">
        <f t="shared" si="0"/>
        <v>1566.2</v>
      </c>
      <c r="R15" s="264">
        <f t="shared" si="1"/>
        <v>47.200000000000045</v>
      </c>
      <c r="T15" s="195">
        <v>110</v>
      </c>
      <c r="U15" s="195">
        <v>3.5</v>
      </c>
    </row>
    <row r="16" spans="1:21" ht="15.95" customHeight="1">
      <c r="A16" s="195">
        <v>12</v>
      </c>
      <c r="B16" s="250">
        <v>1498</v>
      </c>
      <c r="C16" s="196" t="s">
        <v>188</v>
      </c>
      <c r="D16" s="197">
        <v>1409</v>
      </c>
      <c r="E16" s="197">
        <v>1578</v>
      </c>
      <c r="F16" s="197">
        <v>1442</v>
      </c>
      <c r="G16" s="197"/>
      <c r="H16" s="197"/>
      <c r="I16" s="197"/>
      <c r="J16" s="197"/>
      <c r="K16" s="197"/>
      <c r="L16" s="197"/>
      <c r="M16" s="197"/>
      <c r="N16" s="197"/>
      <c r="O16" s="197"/>
      <c r="P16" s="199">
        <f t="shared" si="0"/>
        <v>1476.3333333333333</v>
      </c>
      <c r="R16" s="264">
        <f t="shared" si="1"/>
        <v>-21.666666666666742</v>
      </c>
      <c r="T16" s="195">
        <v>149</v>
      </c>
      <c r="U16" s="195">
        <v>3</v>
      </c>
    </row>
    <row r="17" spans="1:21" ht="15.95" customHeight="1">
      <c r="A17" s="195">
        <v>13</v>
      </c>
      <c r="B17" s="250">
        <v>1471</v>
      </c>
      <c r="C17" s="198" t="s">
        <v>190</v>
      </c>
      <c r="D17" s="197">
        <v>1315</v>
      </c>
      <c r="E17" s="197">
        <v>1560</v>
      </c>
      <c r="F17" s="197">
        <v>1409</v>
      </c>
      <c r="G17" s="197">
        <v>1578</v>
      </c>
      <c r="H17" s="197">
        <v>1709</v>
      </c>
      <c r="I17" s="197"/>
      <c r="J17" s="197"/>
      <c r="K17" s="197"/>
      <c r="L17" s="197"/>
      <c r="M17" s="197"/>
      <c r="N17" s="197"/>
      <c r="O17" s="197"/>
      <c r="P17" s="199">
        <f t="shared" si="0"/>
        <v>1514.2</v>
      </c>
      <c r="R17" s="264">
        <f t="shared" si="1"/>
        <v>43.200000000000045</v>
      </c>
      <c r="T17" s="195">
        <v>193</v>
      </c>
      <c r="U17" s="195">
        <v>2.5</v>
      </c>
    </row>
    <row r="18" spans="1:21" ht="15.95" customHeight="1">
      <c r="A18" s="195">
        <v>14</v>
      </c>
      <c r="B18" s="250">
        <v>1442</v>
      </c>
      <c r="C18" s="196" t="s">
        <v>186</v>
      </c>
      <c r="D18" s="197">
        <v>1315</v>
      </c>
      <c r="E18" s="197">
        <v>1409</v>
      </c>
      <c r="F18" s="197">
        <v>1498</v>
      </c>
      <c r="G18" s="197"/>
      <c r="H18" s="197"/>
      <c r="I18" s="197"/>
      <c r="J18" s="197"/>
      <c r="K18" s="197"/>
      <c r="L18" s="197"/>
      <c r="M18" s="197"/>
      <c r="N18" s="197"/>
      <c r="O18" s="197"/>
      <c r="P18" s="199">
        <f t="shared" si="0"/>
        <v>1407.3333333333333</v>
      </c>
      <c r="R18" s="264">
        <f t="shared" si="1"/>
        <v>-34.666666666666742</v>
      </c>
    </row>
    <row r="19" spans="1:21" ht="15.95" customHeight="1">
      <c r="A19" s="195">
        <v>15</v>
      </c>
      <c r="B19" s="250"/>
      <c r="C19" s="196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9"/>
      <c r="R19" s="264"/>
    </row>
    <row r="20" spans="1:21" ht="15.95" customHeight="1">
      <c r="A20" s="195">
        <v>16</v>
      </c>
      <c r="B20" s="250">
        <v>1409</v>
      </c>
      <c r="C20" s="196" t="s">
        <v>187</v>
      </c>
      <c r="D20" s="197">
        <v>1498</v>
      </c>
      <c r="E20" s="197">
        <v>1471</v>
      </c>
      <c r="F20" s="197">
        <v>1442</v>
      </c>
      <c r="G20" s="197">
        <v>1315</v>
      </c>
      <c r="H20" s="197">
        <v>1722</v>
      </c>
      <c r="I20" s="197"/>
      <c r="J20" s="197"/>
      <c r="K20" s="197"/>
      <c r="L20" s="197"/>
      <c r="M20" s="197"/>
      <c r="N20" s="197"/>
      <c r="O20" s="197"/>
      <c r="P20" s="199">
        <f t="shared" si="0"/>
        <v>1489.6</v>
      </c>
      <c r="R20" s="264">
        <f t="shared" si="1"/>
        <v>80.599999999999909</v>
      </c>
    </row>
    <row r="21" spans="1:21" s="193" customFormat="1" ht="15.95" customHeight="1">
      <c r="A21" s="195">
        <v>17</v>
      </c>
      <c r="B21" s="250">
        <v>1315</v>
      </c>
      <c r="C21" s="196" t="s">
        <v>185</v>
      </c>
      <c r="D21" s="197">
        <v>1471</v>
      </c>
      <c r="E21" s="197">
        <v>1519</v>
      </c>
      <c r="F21" s="197">
        <v>1442</v>
      </c>
      <c r="G21" s="197">
        <v>1519</v>
      </c>
      <c r="H21" s="197">
        <v>1409</v>
      </c>
      <c r="I21" s="197">
        <v>1560</v>
      </c>
      <c r="J21" s="197"/>
      <c r="K21" s="197"/>
      <c r="L21" s="197"/>
      <c r="M21" s="197"/>
      <c r="N21" s="197"/>
      <c r="O21" s="197"/>
      <c r="P21" s="199">
        <f t="shared" si="0"/>
        <v>1486.6666666666667</v>
      </c>
      <c r="R21" s="264">
        <f t="shared" si="1"/>
        <v>171.66666666666674</v>
      </c>
    </row>
    <row r="22" spans="1:21" s="193" customFormat="1" ht="15.95" customHeight="1">
      <c r="A22" s="195">
        <v>18</v>
      </c>
      <c r="B22" s="250">
        <v>0</v>
      </c>
      <c r="C22" s="196" t="s">
        <v>283</v>
      </c>
      <c r="D22" s="197">
        <v>1409</v>
      </c>
      <c r="E22" s="197">
        <v>1709</v>
      </c>
      <c r="F22" s="197">
        <v>1722</v>
      </c>
      <c r="G22" s="197">
        <v>1471</v>
      </c>
      <c r="H22" s="197">
        <v>1409</v>
      </c>
      <c r="I22" s="197"/>
      <c r="J22" s="197"/>
      <c r="K22" s="197"/>
      <c r="L22" s="197"/>
      <c r="M22" s="197"/>
      <c r="N22" s="197"/>
      <c r="O22" s="197"/>
      <c r="P22" s="292">
        <f t="shared" si="0"/>
        <v>1544</v>
      </c>
      <c r="R22" s="291"/>
    </row>
    <row r="23" spans="1:21" s="193" customFormat="1" ht="15.95" customHeight="1">
      <c r="A23" s="195">
        <v>19</v>
      </c>
      <c r="B23" s="250">
        <v>0</v>
      </c>
      <c r="C23" s="196" t="s">
        <v>284</v>
      </c>
      <c r="D23" s="197">
        <v>1409</v>
      </c>
      <c r="E23" s="197">
        <v>1519</v>
      </c>
      <c r="F23" s="197">
        <v>1722</v>
      </c>
      <c r="G23" s="197">
        <v>1560</v>
      </c>
      <c r="H23" s="197">
        <v>1578</v>
      </c>
      <c r="I23" s="197"/>
      <c r="J23" s="197"/>
      <c r="K23" s="197"/>
      <c r="L23" s="197"/>
      <c r="M23" s="197"/>
      <c r="N23" s="197"/>
      <c r="O23" s="197"/>
      <c r="P23" s="292">
        <f t="shared" si="0"/>
        <v>1557.6</v>
      </c>
      <c r="R23" s="291"/>
    </row>
    <row r="24" spans="1:21" s="193" customFormat="1" ht="15.95" customHeight="1">
      <c r="A24" s="195">
        <v>20</v>
      </c>
      <c r="B24" s="250">
        <v>0</v>
      </c>
      <c r="C24" s="198" t="s">
        <v>231</v>
      </c>
      <c r="D24" s="197">
        <v>1645</v>
      </c>
      <c r="E24" s="197">
        <v>1442</v>
      </c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292">
        <f t="shared" si="0"/>
        <v>1543.5</v>
      </c>
      <c r="R24" s="291"/>
    </row>
    <row r="25" spans="1:21" s="193" customFormat="1" ht="15.95" customHeight="1">
      <c r="A25" s="195"/>
      <c r="B25" s="250"/>
      <c r="C25" s="198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9"/>
      <c r="R25" s="291"/>
    </row>
    <row r="26" spans="1:21" s="193" customFormat="1" ht="15.95" customHeight="1">
      <c r="A26" s="195"/>
      <c r="B26" s="250"/>
      <c r="C26" s="198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9"/>
      <c r="R26" s="291"/>
    </row>
    <row r="27" spans="1:21" ht="15.6" customHeight="1"/>
    <row r="28" spans="1:21" ht="15.95" customHeight="1"/>
    <row r="29" spans="1:21" ht="15.6" customHeight="1"/>
    <row r="30" spans="1:21" ht="15.95" customHeight="1"/>
    <row r="31" spans="1:21" ht="15.6" customHeight="1"/>
    <row r="32" spans="1:21" ht="15.95" customHeight="1"/>
  </sheetData>
  <mergeCells count="4">
    <mergeCell ref="C3:C4"/>
    <mergeCell ref="D3:O3"/>
    <mergeCell ref="P3:P4"/>
    <mergeCell ref="R3:R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1"/>
  <sheetViews>
    <sheetView showGridLines="0" topLeftCell="A7" workbookViewId="0">
      <selection activeCell="K14" sqref="K14"/>
    </sheetView>
  </sheetViews>
  <sheetFormatPr defaultColWidth="8.7109375" defaultRowHeight="18.75"/>
  <cols>
    <col min="1" max="1" width="4.85546875" style="1" customWidth="1"/>
    <col min="2" max="3" width="8.7109375" style="1" customWidth="1"/>
    <col min="4" max="4" width="10.42578125" style="1" customWidth="1"/>
    <col min="5" max="5" width="4.85546875" style="1" customWidth="1"/>
    <col min="6" max="6" width="8.7109375" style="1"/>
    <col min="7" max="7" width="14.42578125" style="1" bestFit="1" customWidth="1"/>
    <col min="8" max="12" width="8.7109375" style="1"/>
    <col min="13" max="13" width="3.140625" style="1" customWidth="1"/>
    <col min="14" max="14" width="14.140625" style="1" customWidth="1"/>
    <col min="15" max="15" width="9.5703125" style="1" bestFit="1" customWidth="1"/>
    <col min="16" max="16384" width="8.7109375" style="1"/>
  </cols>
  <sheetData>
    <row r="1" spans="1:11" ht="23.25">
      <c r="A1" s="29" t="s">
        <v>70</v>
      </c>
    </row>
    <row r="3" spans="1:11">
      <c r="A3" s="1" t="s">
        <v>141</v>
      </c>
      <c r="E3" s="155">
        <v>19</v>
      </c>
      <c r="G3" s="100">
        <v>2170</v>
      </c>
    </row>
    <row r="4" spans="1:11">
      <c r="A4" s="2" t="s">
        <v>149</v>
      </c>
      <c r="B4" s="2"/>
      <c r="C4" s="2"/>
      <c r="D4" s="2"/>
      <c r="E4" s="2"/>
      <c r="F4" s="2"/>
      <c r="G4" s="100">
        <v>3000</v>
      </c>
    </row>
    <row r="5" spans="1:11">
      <c r="A5" s="2" t="s">
        <v>225</v>
      </c>
      <c r="B5" s="2"/>
      <c r="C5" s="2"/>
      <c r="D5" s="2"/>
      <c r="E5" s="2"/>
      <c r="F5" s="2"/>
      <c r="G5" s="100">
        <v>0</v>
      </c>
    </row>
    <row r="6" spans="1:11">
      <c r="A6" s="1" t="s">
        <v>123</v>
      </c>
      <c r="G6" s="100">
        <f>-E3*55</f>
        <v>-1045</v>
      </c>
    </row>
    <row r="7" spans="1:11">
      <c r="A7" s="34" t="s">
        <v>72</v>
      </c>
      <c r="G7" s="101">
        <f>G3+G4+G5+G6</f>
        <v>4125</v>
      </c>
    </row>
    <row r="8" spans="1:11" ht="12.95" customHeight="1">
      <c r="A8" s="2"/>
      <c r="G8" s="26"/>
    </row>
    <row r="9" spans="1:11">
      <c r="A9" s="35" t="s">
        <v>236</v>
      </c>
      <c r="G9" s="26"/>
    </row>
    <row r="10" spans="1:11" ht="12.95" customHeight="1"/>
    <row r="11" spans="1:11" s="2" customFormat="1">
      <c r="A11" s="2" t="s">
        <v>71</v>
      </c>
      <c r="J11" s="2" t="s">
        <v>74</v>
      </c>
    </row>
    <row r="12" spans="1:11">
      <c r="B12" s="28" t="s">
        <v>19</v>
      </c>
      <c r="C12" s="25">
        <v>1000</v>
      </c>
      <c r="F12" s="28"/>
      <c r="G12" s="25"/>
      <c r="J12" s="28" t="s">
        <v>19</v>
      </c>
      <c r="K12" s="25">
        <v>380</v>
      </c>
    </row>
    <row r="13" spans="1:11">
      <c r="B13" s="28" t="s">
        <v>20</v>
      </c>
      <c r="C13" s="25">
        <v>800</v>
      </c>
      <c r="F13" s="28"/>
      <c r="G13" s="25"/>
      <c r="J13" s="28" t="s">
        <v>20</v>
      </c>
      <c r="K13" s="25">
        <v>300</v>
      </c>
    </row>
    <row r="14" spans="1:11">
      <c r="B14" s="28" t="s">
        <v>21</v>
      </c>
      <c r="C14" s="25">
        <v>600</v>
      </c>
      <c r="F14" s="28"/>
      <c r="G14" s="25"/>
      <c r="J14" s="28" t="s">
        <v>21</v>
      </c>
      <c r="K14" s="25">
        <v>200</v>
      </c>
    </row>
    <row r="15" spans="1:11">
      <c r="B15" s="28" t="s">
        <v>22</v>
      </c>
      <c r="C15" s="25">
        <v>350</v>
      </c>
      <c r="F15" s="271"/>
      <c r="G15" s="3"/>
      <c r="J15" s="3"/>
      <c r="K15" s="3"/>
    </row>
    <row r="16" spans="1:11" s="3" customFormat="1"/>
    <row r="17" spans="1:15" s="3" customFormat="1">
      <c r="A17" s="2" t="s">
        <v>234</v>
      </c>
      <c r="M17" s="1"/>
      <c r="N17" s="1"/>
      <c r="O17" s="1"/>
    </row>
    <row r="18" spans="1:15" s="3" customFormat="1">
      <c r="B18" s="28" t="s">
        <v>19</v>
      </c>
      <c r="C18" s="25">
        <v>500</v>
      </c>
      <c r="M18" s="1"/>
      <c r="N18" s="1"/>
      <c r="O18" s="1"/>
    </row>
    <row r="19" spans="1:15" s="3" customFormat="1"/>
    <row r="20" spans="1:15" s="3" customFormat="1">
      <c r="M20" s="33" t="s">
        <v>73</v>
      </c>
      <c r="N20" s="30"/>
    </row>
    <row r="21" spans="1:15">
      <c r="B21" s="25" t="s">
        <v>59</v>
      </c>
      <c r="C21" s="27">
        <f>SUM(C12:C18)</f>
        <v>3250</v>
      </c>
      <c r="F21" s="25" t="s">
        <v>59</v>
      </c>
      <c r="G21" s="27">
        <f>SUM(G12:G14)</f>
        <v>0</v>
      </c>
      <c r="J21" s="25" t="s">
        <v>59</v>
      </c>
      <c r="K21" s="27">
        <f>SUM(K12:K14)</f>
        <v>880</v>
      </c>
      <c r="M21" s="31"/>
      <c r="N21" s="32">
        <f>C21+G21+K21+N13</f>
        <v>4130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70"/>
  <sheetViews>
    <sheetView showGridLines="0" workbookViewId="0">
      <pane ySplit="5" topLeftCell="A6" activePane="bottomLeft" state="frozen"/>
      <selection pane="bottomLeft" activeCell="C10" sqref="C10"/>
    </sheetView>
  </sheetViews>
  <sheetFormatPr defaultRowHeight="15"/>
  <cols>
    <col min="1" max="1" width="4.7109375" customWidth="1"/>
    <col min="2" max="2" width="24.140625" customWidth="1"/>
    <col min="3" max="3" width="5.28515625" customWidth="1"/>
    <col min="4" max="4" width="5.140625" customWidth="1"/>
    <col min="5" max="5" width="5.28515625" customWidth="1"/>
    <col min="6" max="6" width="5.28515625" bestFit="1" customWidth="1"/>
    <col min="7" max="10" width="6.28515625" customWidth="1"/>
    <col min="11" max="11" width="2.7109375" style="252" customWidth="1"/>
    <col min="12" max="13" width="6.28515625" customWidth="1"/>
    <col min="14" max="14" width="6.42578125" bestFit="1" customWidth="1"/>
    <col min="15" max="15" width="5.5703125" customWidth="1"/>
    <col min="17" max="19" width="5.28515625" customWidth="1"/>
    <col min="20" max="22" width="5.28515625" bestFit="1" customWidth="1"/>
    <col min="23" max="23" width="5.28515625" style="161" bestFit="1" customWidth="1"/>
    <col min="24" max="24" width="5.28515625" bestFit="1" customWidth="1"/>
    <col min="25" max="26" width="4.85546875" bestFit="1" customWidth="1"/>
    <col min="27" max="27" width="5.5703125" bestFit="1" customWidth="1"/>
  </cols>
  <sheetData>
    <row r="1" spans="1:27" ht="18.75">
      <c r="A1" s="88" t="s">
        <v>97</v>
      </c>
      <c r="L1" s="88"/>
    </row>
    <row r="3" spans="1:27">
      <c r="A3" s="222"/>
      <c r="B3" s="163" t="s">
        <v>155</v>
      </c>
      <c r="C3" s="163"/>
      <c r="D3" s="163"/>
      <c r="E3" s="163"/>
      <c r="F3" s="163"/>
      <c r="G3" s="163"/>
      <c r="L3" s="244"/>
      <c r="M3" s="259" t="s">
        <v>233</v>
      </c>
      <c r="N3" s="244"/>
    </row>
    <row r="4" spans="1:27">
      <c r="A4" s="164"/>
      <c r="B4" s="163" t="s">
        <v>156</v>
      </c>
      <c r="C4" s="129" t="s">
        <v>83</v>
      </c>
      <c r="D4" s="91" t="s">
        <v>165</v>
      </c>
      <c r="E4" s="129" t="s">
        <v>83</v>
      </c>
      <c r="F4" s="91" t="s">
        <v>165</v>
      </c>
      <c r="G4" s="129" t="s">
        <v>83</v>
      </c>
      <c r="H4" s="91" t="s">
        <v>165</v>
      </c>
      <c r="I4" s="129" t="s">
        <v>83</v>
      </c>
      <c r="J4" s="91" t="s">
        <v>165</v>
      </c>
      <c r="K4" s="126"/>
      <c r="L4" s="245" t="s">
        <v>83</v>
      </c>
      <c r="M4" s="245" t="s">
        <v>165</v>
      </c>
      <c r="N4" s="370" t="s">
        <v>79</v>
      </c>
      <c r="Q4" s="129" t="s">
        <v>83</v>
      </c>
      <c r="R4" s="91" t="s">
        <v>165</v>
      </c>
      <c r="S4" s="129" t="s">
        <v>83</v>
      </c>
      <c r="T4" s="91" t="s">
        <v>165</v>
      </c>
      <c r="U4" s="129" t="s">
        <v>83</v>
      </c>
      <c r="V4" s="91" t="s">
        <v>165</v>
      </c>
      <c r="W4" s="129" t="s">
        <v>83</v>
      </c>
      <c r="X4" s="91" t="s">
        <v>165</v>
      </c>
      <c r="Y4" s="129" t="s">
        <v>83</v>
      </c>
      <c r="Z4" s="91" t="s">
        <v>165</v>
      </c>
      <c r="AA4" s="372" t="s">
        <v>158</v>
      </c>
    </row>
    <row r="5" spans="1:27">
      <c r="C5" s="130">
        <v>2016</v>
      </c>
      <c r="D5" s="130">
        <v>2015</v>
      </c>
      <c r="E5" s="130">
        <v>2015</v>
      </c>
      <c r="F5" s="130">
        <v>2014</v>
      </c>
      <c r="G5" s="130">
        <v>2014</v>
      </c>
      <c r="H5" s="130">
        <v>2013</v>
      </c>
      <c r="I5" s="130">
        <v>2013</v>
      </c>
      <c r="J5" s="130">
        <v>2012</v>
      </c>
      <c r="K5" s="126"/>
      <c r="L5" s="246">
        <v>2012</v>
      </c>
      <c r="M5" s="246">
        <v>2011</v>
      </c>
      <c r="N5" s="371"/>
      <c r="Q5" s="130">
        <v>2016</v>
      </c>
      <c r="R5" s="130">
        <v>2015</v>
      </c>
      <c r="S5" s="130">
        <v>2015</v>
      </c>
      <c r="T5" s="130">
        <v>2014</v>
      </c>
      <c r="U5" s="130">
        <v>2014</v>
      </c>
      <c r="V5" s="130">
        <v>2013</v>
      </c>
      <c r="W5" s="130">
        <v>2013</v>
      </c>
      <c r="X5" s="130">
        <v>2012</v>
      </c>
      <c r="Y5" s="130">
        <v>2012</v>
      </c>
      <c r="Z5" s="92">
        <v>2011</v>
      </c>
      <c r="AA5" s="373"/>
    </row>
    <row r="6" spans="1:27">
      <c r="J6" s="126"/>
      <c r="K6" s="126"/>
      <c r="L6" s="244"/>
      <c r="M6" s="244"/>
      <c r="N6" s="244"/>
    </row>
    <row r="7" spans="1:27">
      <c r="A7" s="107" t="s">
        <v>98</v>
      </c>
      <c r="B7" s="108"/>
      <c r="C7" s="183">
        <v>18</v>
      </c>
      <c r="D7" s="260">
        <v>22</v>
      </c>
      <c r="E7" s="183">
        <v>16</v>
      </c>
      <c r="F7" s="179">
        <v>18</v>
      </c>
      <c r="G7" s="179">
        <v>16</v>
      </c>
      <c r="H7" s="180">
        <v>15</v>
      </c>
      <c r="I7" s="181">
        <v>14</v>
      </c>
      <c r="J7" s="180">
        <v>17</v>
      </c>
      <c r="K7" s="176"/>
      <c r="L7" s="247">
        <v>22</v>
      </c>
      <c r="M7" s="248">
        <v>21</v>
      </c>
      <c r="N7" s="248">
        <v>18</v>
      </c>
      <c r="P7" s="127" t="s">
        <v>122</v>
      </c>
      <c r="Q7" s="127"/>
      <c r="R7" s="127"/>
      <c r="S7" s="127"/>
      <c r="T7" s="127"/>
      <c r="U7" s="127"/>
      <c r="V7" s="127"/>
      <c r="W7" s="162"/>
      <c r="X7" s="127"/>
    </row>
    <row r="8" spans="1:27">
      <c r="A8" s="107" t="s">
        <v>113</v>
      </c>
      <c r="B8" s="108"/>
      <c r="C8" s="183">
        <v>5</v>
      </c>
      <c r="D8" s="180">
        <v>5</v>
      </c>
      <c r="E8" s="182">
        <v>4</v>
      </c>
      <c r="F8" s="180">
        <v>5</v>
      </c>
      <c r="G8" s="182">
        <v>4</v>
      </c>
      <c r="H8" s="180">
        <v>5</v>
      </c>
      <c r="I8" s="182">
        <v>4</v>
      </c>
      <c r="J8" s="222">
        <v>6</v>
      </c>
      <c r="K8" s="186"/>
      <c r="L8" s="248">
        <v>5</v>
      </c>
      <c r="M8" s="248">
        <v>5</v>
      </c>
      <c r="N8" s="248">
        <v>5</v>
      </c>
    </row>
    <row r="9" spans="1:27">
      <c r="A9" s="107" t="s">
        <v>17</v>
      </c>
      <c r="B9" s="108"/>
      <c r="C9" s="183">
        <v>51</v>
      </c>
      <c r="D9" s="183">
        <v>93</v>
      </c>
      <c r="E9" s="183">
        <v>83</v>
      </c>
      <c r="F9" s="261">
        <v>97</v>
      </c>
      <c r="G9" s="179">
        <v>78</v>
      </c>
      <c r="H9" s="182">
        <v>63</v>
      </c>
      <c r="I9" s="180">
        <v>65</v>
      </c>
      <c r="J9" s="180">
        <v>79</v>
      </c>
      <c r="K9" s="176"/>
      <c r="L9" s="247">
        <v>112</v>
      </c>
      <c r="M9" s="248">
        <v>89</v>
      </c>
      <c r="N9" s="248">
        <v>83</v>
      </c>
      <c r="Q9" s="174" t="s">
        <v>124</v>
      </c>
      <c r="R9" s="174" t="s">
        <v>124</v>
      </c>
      <c r="S9" s="174" t="s">
        <v>124</v>
      </c>
      <c r="T9" s="174" t="s">
        <v>124</v>
      </c>
      <c r="U9" s="174" t="s">
        <v>124</v>
      </c>
      <c r="V9" s="174" t="s">
        <v>124</v>
      </c>
      <c r="W9" s="174" t="s">
        <v>124</v>
      </c>
      <c r="X9" s="174" t="s">
        <v>124</v>
      </c>
    </row>
    <row r="10" spans="1:27">
      <c r="A10" s="109"/>
      <c r="B10" s="110"/>
      <c r="C10" s="175"/>
      <c r="D10" s="110"/>
      <c r="E10" s="110"/>
      <c r="F10" s="175"/>
      <c r="G10" s="175"/>
      <c r="H10" s="175"/>
      <c r="I10" s="176"/>
      <c r="J10" s="176"/>
      <c r="K10" s="176"/>
      <c r="L10" s="249"/>
      <c r="M10" s="249"/>
      <c r="N10" s="249"/>
      <c r="P10" s="128" t="s">
        <v>114</v>
      </c>
      <c r="Q10" s="154"/>
      <c r="R10" s="154"/>
      <c r="S10" s="154"/>
      <c r="T10" s="154"/>
      <c r="U10" s="154"/>
      <c r="V10" s="90">
        <v>1</v>
      </c>
      <c r="W10" s="154"/>
      <c r="X10" s="90">
        <v>1</v>
      </c>
      <c r="Y10" s="90">
        <v>1</v>
      </c>
      <c r="Z10" s="90">
        <v>1</v>
      </c>
      <c r="AA10" s="222">
        <v>2</v>
      </c>
    </row>
    <row r="11" spans="1:27">
      <c r="A11" s="107" t="s">
        <v>102</v>
      </c>
      <c r="B11" s="108"/>
      <c r="C11" s="183">
        <v>1808</v>
      </c>
      <c r="D11" s="272">
        <v>1841</v>
      </c>
      <c r="E11" s="183">
        <v>1681</v>
      </c>
      <c r="F11" s="183">
        <v>1748</v>
      </c>
      <c r="G11" s="177">
        <v>1673</v>
      </c>
      <c r="H11" s="183">
        <v>1799</v>
      </c>
      <c r="I11" s="178">
        <v>1707</v>
      </c>
      <c r="J11" s="184">
        <v>1774</v>
      </c>
      <c r="K11" s="251"/>
      <c r="L11" s="248">
        <v>1926</v>
      </c>
      <c r="M11" s="247">
        <v>1973</v>
      </c>
      <c r="N11" s="248">
        <v>1913</v>
      </c>
      <c r="P11" s="128" t="s">
        <v>115</v>
      </c>
      <c r="Q11" s="90">
        <v>2</v>
      </c>
      <c r="R11" s="90">
        <v>1</v>
      </c>
      <c r="S11" s="154"/>
      <c r="T11" s="154"/>
      <c r="U11" s="154"/>
      <c r="V11" s="90">
        <v>1</v>
      </c>
      <c r="W11" s="90">
        <v>1</v>
      </c>
      <c r="X11" s="154"/>
      <c r="Y11" s="222">
        <v>3</v>
      </c>
      <c r="Z11" s="90">
        <v>3</v>
      </c>
      <c r="AA11" s="90">
        <v>2</v>
      </c>
    </row>
    <row r="12" spans="1:27">
      <c r="A12" s="103"/>
      <c r="B12" s="23"/>
      <c r="C12" s="23"/>
      <c r="D12" s="23"/>
      <c r="E12" s="23"/>
      <c r="F12" s="23"/>
      <c r="G12" s="23"/>
      <c r="H12" s="23"/>
      <c r="I12" s="23"/>
      <c r="J12" s="23"/>
      <c r="L12" s="244"/>
      <c r="M12" s="244"/>
      <c r="N12" s="244"/>
      <c r="P12" s="128" t="s">
        <v>116</v>
      </c>
      <c r="Q12" s="90">
        <v>2</v>
      </c>
      <c r="R12" s="90">
        <v>3</v>
      </c>
      <c r="S12" s="90">
        <v>1</v>
      </c>
      <c r="T12" s="222">
        <v>4</v>
      </c>
      <c r="U12" s="90">
        <v>2</v>
      </c>
      <c r="V12" s="90">
        <v>1</v>
      </c>
      <c r="W12" s="154"/>
      <c r="X12" s="90">
        <v>2</v>
      </c>
      <c r="Y12" s="90">
        <v>2</v>
      </c>
      <c r="Z12" s="222">
        <v>4</v>
      </c>
      <c r="AA12" s="90">
        <v>1</v>
      </c>
    </row>
    <row r="13" spans="1:27">
      <c r="A13" s="104" t="s">
        <v>96</v>
      </c>
      <c r="C13" s="131" t="s">
        <v>124</v>
      </c>
      <c r="D13" s="131" t="s">
        <v>124</v>
      </c>
      <c r="E13" s="131" t="s">
        <v>124</v>
      </c>
      <c r="F13" s="131" t="s">
        <v>124</v>
      </c>
      <c r="G13" s="131" t="s">
        <v>124</v>
      </c>
      <c r="H13" s="131" t="s">
        <v>124</v>
      </c>
      <c r="I13" s="131" t="s">
        <v>124</v>
      </c>
      <c r="J13" s="131" t="s">
        <v>124</v>
      </c>
      <c r="K13" s="253"/>
      <c r="L13" s="244"/>
      <c r="M13" s="259" t="s">
        <v>233</v>
      </c>
      <c r="N13" s="244"/>
      <c r="P13" s="128" t="s">
        <v>117</v>
      </c>
      <c r="Q13" s="154"/>
      <c r="R13" s="222">
        <v>2</v>
      </c>
      <c r="S13" s="90">
        <v>1</v>
      </c>
      <c r="T13" s="160">
        <v>1</v>
      </c>
      <c r="U13" s="154"/>
      <c r="V13" s="90">
        <v>1</v>
      </c>
      <c r="W13" s="90">
        <v>1</v>
      </c>
      <c r="X13" s="90">
        <v>1</v>
      </c>
      <c r="Y13" s="90">
        <v>1</v>
      </c>
      <c r="Z13" s="90">
        <v>0</v>
      </c>
      <c r="AA13" s="222">
        <v>2</v>
      </c>
    </row>
    <row r="14" spans="1:27" ht="14.45" customHeight="1">
      <c r="A14" s="90" t="s">
        <v>19</v>
      </c>
      <c r="B14" s="169" t="s">
        <v>148</v>
      </c>
      <c r="C14" s="232">
        <v>2075</v>
      </c>
      <c r="D14" s="169">
        <v>1857</v>
      </c>
      <c r="E14" s="169"/>
      <c r="F14" s="232">
        <v>1908</v>
      </c>
      <c r="G14" s="233">
        <v>1674</v>
      </c>
      <c r="H14" s="233">
        <v>1639</v>
      </c>
      <c r="I14" s="173">
        <v>1569</v>
      </c>
      <c r="J14" s="90"/>
      <c r="K14" s="186"/>
      <c r="L14" s="240"/>
      <c r="M14" s="240"/>
      <c r="N14" s="240"/>
      <c r="P14" s="128" t="s">
        <v>118</v>
      </c>
      <c r="Q14" s="90">
        <v>3</v>
      </c>
      <c r="R14" s="90">
        <v>2</v>
      </c>
      <c r="S14" s="90">
        <v>2</v>
      </c>
      <c r="T14" s="154"/>
      <c r="U14" s="90">
        <v>2</v>
      </c>
      <c r="V14" s="160">
        <v>2</v>
      </c>
      <c r="W14" s="90">
        <v>3</v>
      </c>
      <c r="X14" s="90">
        <v>3</v>
      </c>
      <c r="Y14" s="90">
        <v>2</v>
      </c>
      <c r="Z14" s="222">
        <v>4</v>
      </c>
      <c r="AA14" s="90">
        <v>1</v>
      </c>
    </row>
    <row r="15" spans="1:27" ht="14.45" customHeight="1">
      <c r="A15" s="90" t="s">
        <v>20</v>
      </c>
      <c r="B15" s="149" t="s">
        <v>131</v>
      </c>
      <c r="C15" s="231">
        <v>2069</v>
      </c>
      <c r="D15" s="231">
        <v>1959</v>
      </c>
      <c r="E15" s="149"/>
      <c r="F15" s="231">
        <v>1929</v>
      </c>
      <c r="G15" s="170">
        <v>1758</v>
      </c>
      <c r="H15" s="170">
        <v>1764</v>
      </c>
      <c r="I15" s="284">
        <v>1775</v>
      </c>
      <c r="J15" s="90">
        <v>1726</v>
      </c>
      <c r="K15" s="186"/>
      <c r="L15" s="240"/>
      <c r="M15" s="240"/>
      <c r="N15" s="240"/>
      <c r="P15" s="128" t="s">
        <v>119</v>
      </c>
      <c r="Q15" s="227">
        <v>1</v>
      </c>
      <c r="R15" s="90">
        <v>2</v>
      </c>
      <c r="S15" s="90">
        <v>2</v>
      </c>
      <c r="T15" s="227">
        <v>1</v>
      </c>
      <c r="U15" s="222">
        <v>4</v>
      </c>
      <c r="V15" s="160">
        <v>3</v>
      </c>
      <c r="W15" s="90">
        <v>2</v>
      </c>
      <c r="X15" s="227">
        <v>1</v>
      </c>
      <c r="Y15" s="160">
        <v>3</v>
      </c>
      <c r="Z15" s="90">
        <v>3</v>
      </c>
      <c r="AA15" s="90">
        <v>3</v>
      </c>
    </row>
    <row r="16" spans="1:27" ht="14.45" customHeight="1">
      <c r="A16" s="90" t="s">
        <v>21</v>
      </c>
      <c r="B16" s="93" t="s">
        <v>45</v>
      </c>
      <c r="C16" s="235">
        <v>1996</v>
      </c>
      <c r="D16" s="234">
        <v>1988</v>
      </c>
      <c r="E16" s="234">
        <v>1980</v>
      </c>
      <c r="F16" s="93">
        <v>1918</v>
      </c>
      <c r="G16" s="172">
        <v>1904</v>
      </c>
      <c r="H16" s="172">
        <v>1881</v>
      </c>
      <c r="I16" s="172">
        <v>1885</v>
      </c>
      <c r="J16" s="224">
        <v>1979</v>
      </c>
      <c r="K16" s="255"/>
      <c r="L16" s="239">
        <v>2016</v>
      </c>
      <c r="M16" s="239">
        <v>1994</v>
      </c>
      <c r="N16" s="239">
        <v>2006</v>
      </c>
      <c r="P16" s="128" t="s">
        <v>120</v>
      </c>
      <c r="Q16" s="90">
        <v>3</v>
      </c>
      <c r="R16" s="90">
        <v>4</v>
      </c>
      <c r="S16" s="90">
        <v>4</v>
      </c>
      <c r="T16" s="222">
        <v>6</v>
      </c>
      <c r="U16" s="154"/>
      <c r="V16" s="90">
        <v>1</v>
      </c>
      <c r="W16" s="90">
        <v>2</v>
      </c>
      <c r="X16" s="90">
        <v>1</v>
      </c>
      <c r="Y16" s="160">
        <v>4</v>
      </c>
      <c r="Z16" s="90">
        <v>2</v>
      </c>
      <c r="AA16" s="90">
        <v>1</v>
      </c>
    </row>
    <row r="17" spans="1:27" ht="14.45" customHeight="1">
      <c r="A17" s="90" t="s">
        <v>22</v>
      </c>
      <c r="B17" s="102" t="s">
        <v>103</v>
      </c>
      <c r="C17" s="102">
        <v>1969</v>
      </c>
      <c r="D17" s="102"/>
      <c r="E17" s="102"/>
      <c r="F17" s="102"/>
      <c r="G17" s="171"/>
      <c r="H17" s="171"/>
      <c r="I17" s="171"/>
      <c r="J17" s="171">
        <v>1991</v>
      </c>
      <c r="K17" s="254"/>
      <c r="L17" s="290">
        <v>2072</v>
      </c>
      <c r="M17" s="290"/>
      <c r="N17" s="290"/>
      <c r="P17" s="128" t="s">
        <v>121</v>
      </c>
      <c r="Q17" s="222">
        <v>4</v>
      </c>
      <c r="R17" s="222">
        <v>4</v>
      </c>
      <c r="S17" s="222">
        <v>4</v>
      </c>
      <c r="T17" s="160">
        <v>3</v>
      </c>
      <c r="U17" s="160">
        <v>3</v>
      </c>
      <c r="V17" s="90">
        <v>2</v>
      </c>
      <c r="W17" s="154"/>
      <c r="X17" s="90">
        <v>1</v>
      </c>
      <c r="Y17" s="160">
        <v>2</v>
      </c>
      <c r="Z17" s="90">
        <v>2</v>
      </c>
      <c r="AA17" s="90">
        <v>1</v>
      </c>
    </row>
    <row r="18" spans="1:27" ht="14.45" customHeight="1">
      <c r="A18" s="90" t="s">
        <v>23</v>
      </c>
      <c r="B18" s="89" t="s">
        <v>280</v>
      </c>
      <c r="C18" s="89">
        <v>1761</v>
      </c>
      <c r="D18" s="102"/>
      <c r="E18" s="102"/>
      <c r="F18" s="102"/>
      <c r="G18" s="89"/>
      <c r="H18" s="89"/>
      <c r="I18" s="89"/>
      <c r="J18" s="89"/>
      <c r="L18" s="241"/>
      <c r="M18" s="241"/>
      <c r="N18" s="241"/>
      <c r="P18" s="128" t="s">
        <v>150</v>
      </c>
      <c r="Q18" s="90">
        <v>1</v>
      </c>
      <c r="R18" s="90">
        <v>1</v>
      </c>
      <c r="S18" s="90">
        <v>1</v>
      </c>
      <c r="T18" s="154"/>
      <c r="U18" s="222">
        <v>2</v>
      </c>
      <c r="V18" s="154"/>
      <c r="W18" s="160">
        <v>1</v>
      </c>
      <c r="X18" s="160"/>
      <c r="Y18" s="160"/>
      <c r="Z18" s="160"/>
      <c r="AA18" s="160"/>
    </row>
    <row r="19" spans="1:27" ht="14.45" customHeight="1">
      <c r="A19" s="90" t="s">
        <v>24</v>
      </c>
      <c r="B19" s="89" t="s">
        <v>171</v>
      </c>
      <c r="C19" s="89">
        <v>1722</v>
      </c>
      <c r="D19" s="231">
        <v>1747</v>
      </c>
      <c r="E19" s="89">
        <v>1590</v>
      </c>
      <c r="F19" s="223" t="s">
        <v>16</v>
      </c>
      <c r="G19" s="89"/>
      <c r="H19" s="89"/>
      <c r="I19" s="89"/>
      <c r="J19" s="89"/>
      <c r="L19" s="241"/>
      <c r="M19" s="241"/>
      <c r="N19" s="241"/>
      <c r="P19" s="225" t="s">
        <v>107</v>
      </c>
      <c r="Q19" s="226">
        <v>3</v>
      </c>
      <c r="R19" s="228">
        <v>3</v>
      </c>
      <c r="S19" s="227">
        <v>1</v>
      </c>
      <c r="T19" s="228">
        <v>3</v>
      </c>
      <c r="U19" s="226">
        <v>3</v>
      </c>
      <c r="V19" s="226">
        <v>3</v>
      </c>
      <c r="W19" s="226">
        <v>4</v>
      </c>
      <c r="X19" s="229">
        <v>7</v>
      </c>
      <c r="Y19" s="226">
        <v>4</v>
      </c>
      <c r="Z19" s="228">
        <v>2</v>
      </c>
      <c r="AA19" s="226">
        <v>5</v>
      </c>
    </row>
    <row r="20" spans="1:27" ht="14.45" customHeight="1">
      <c r="A20" s="90" t="s">
        <v>25</v>
      </c>
      <c r="B20" s="89" t="s">
        <v>153</v>
      </c>
      <c r="C20" s="89">
        <v>1709</v>
      </c>
      <c r="D20" s="89"/>
      <c r="E20" s="89"/>
      <c r="F20" s="89"/>
      <c r="G20" s="90">
        <v>1769</v>
      </c>
      <c r="H20" s="90">
        <v>1768</v>
      </c>
      <c r="I20" s="90">
        <v>1785</v>
      </c>
      <c r="J20" s="90">
        <v>1795</v>
      </c>
      <c r="K20" s="186"/>
      <c r="L20" s="240"/>
      <c r="M20" s="240"/>
      <c r="N20" s="240"/>
      <c r="P20" s="185"/>
      <c r="Q20" s="187">
        <f>SUM(Q11:Q19)</f>
        <v>19</v>
      </c>
      <c r="R20" s="185"/>
      <c r="S20" s="185"/>
      <c r="T20" s="186"/>
      <c r="U20" s="187"/>
      <c r="V20" s="187"/>
      <c r="W20" s="187"/>
      <c r="X20" s="186"/>
      <c r="Y20" s="187"/>
      <c r="Z20" s="187"/>
      <c r="AA20" s="187"/>
    </row>
    <row r="21" spans="1:27" ht="14.45" customHeight="1">
      <c r="A21" s="90" t="s">
        <v>26</v>
      </c>
      <c r="B21" s="102" t="s">
        <v>99</v>
      </c>
      <c r="C21" s="232">
        <v>1645</v>
      </c>
      <c r="D21" s="102">
        <v>1644</v>
      </c>
      <c r="E21" s="102">
        <v>1640</v>
      </c>
      <c r="F21" s="102">
        <v>1638</v>
      </c>
      <c r="G21" s="233">
        <v>1648</v>
      </c>
      <c r="H21" s="171">
        <v>1592</v>
      </c>
      <c r="I21" s="223">
        <v>1643</v>
      </c>
      <c r="J21" s="223">
        <v>1639</v>
      </c>
      <c r="K21" s="257"/>
      <c r="L21" s="238">
        <v>1633</v>
      </c>
      <c r="M21" s="242"/>
      <c r="N21" s="242"/>
      <c r="P21" s="185"/>
      <c r="Q21" s="187"/>
      <c r="R21" s="185"/>
      <c r="S21" s="185"/>
      <c r="T21" s="186"/>
      <c r="U21" s="187"/>
      <c r="V21" s="187"/>
      <c r="W21" s="187"/>
      <c r="X21" s="186"/>
      <c r="Y21" s="187"/>
      <c r="Z21" s="187"/>
      <c r="AA21" s="187"/>
    </row>
    <row r="22" spans="1:27" ht="14.45" customHeight="1">
      <c r="A22" s="90" t="s">
        <v>27</v>
      </c>
      <c r="B22" s="102" t="s">
        <v>289</v>
      </c>
      <c r="C22" s="102">
        <v>1578</v>
      </c>
      <c r="D22" s="93"/>
      <c r="E22" s="93"/>
      <c r="F22" s="93"/>
      <c r="G22" s="172"/>
      <c r="H22" s="172"/>
      <c r="I22" s="172"/>
      <c r="J22" s="224"/>
      <c r="K22" s="255"/>
      <c r="L22" s="239"/>
      <c r="M22" s="239"/>
      <c r="N22" s="239"/>
    </row>
    <row r="23" spans="1:27" ht="14.45" customHeight="1">
      <c r="A23" s="90" t="s">
        <v>28</v>
      </c>
      <c r="B23" s="93" t="s">
        <v>51</v>
      </c>
      <c r="C23" s="93">
        <v>1560</v>
      </c>
      <c r="D23" s="93">
        <v>1564</v>
      </c>
      <c r="E23" s="93">
        <v>1558</v>
      </c>
      <c r="F23" s="93">
        <v>1596</v>
      </c>
      <c r="G23" s="172">
        <v>1620</v>
      </c>
      <c r="H23" s="172">
        <v>1612</v>
      </c>
      <c r="I23" s="285">
        <v>1628</v>
      </c>
      <c r="J23" s="224">
        <v>1618</v>
      </c>
      <c r="K23" s="255"/>
      <c r="L23" s="239">
        <v>1649</v>
      </c>
      <c r="M23" s="239">
        <v>1657</v>
      </c>
      <c r="N23" s="239">
        <v>1652</v>
      </c>
    </row>
    <row r="24" spans="1:27" ht="14.45" customHeight="1">
      <c r="A24" s="90" t="s">
        <v>29</v>
      </c>
      <c r="B24" s="102" t="s">
        <v>55</v>
      </c>
      <c r="C24" s="102">
        <v>1519</v>
      </c>
      <c r="D24" s="102">
        <v>1512</v>
      </c>
      <c r="E24" s="102">
        <v>1478</v>
      </c>
      <c r="F24" s="102">
        <v>1596</v>
      </c>
      <c r="G24" s="233">
        <v>1620</v>
      </c>
      <c r="H24" s="223">
        <v>1545</v>
      </c>
      <c r="I24" s="171"/>
      <c r="J24" s="223">
        <v>1549</v>
      </c>
      <c r="K24" s="257"/>
      <c r="L24" s="238">
        <v>1555</v>
      </c>
      <c r="M24" s="238">
        <v>1551</v>
      </c>
      <c r="N24" s="238">
        <v>1573</v>
      </c>
    </row>
    <row r="25" spans="1:27" ht="14.45" customHeight="1">
      <c r="A25" s="90" t="s">
        <v>30</v>
      </c>
      <c r="B25" s="89" t="s">
        <v>175</v>
      </c>
      <c r="C25" s="89">
        <v>1498</v>
      </c>
      <c r="D25" s="231">
        <v>1524</v>
      </c>
      <c r="E25" s="89">
        <v>1500</v>
      </c>
      <c r="F25" s="158">
        <v>1388</v>
      </c>
      <c r="G25" s="172"/>
      <c r="H25" s="172"/>
      <c r="I25" s="172"/>
      <c r="J25" s="172"/>
      <c r="K25" s="258"/>
      <c r="L25" s="242"/>
      <c r="M25" s="242"/>
      <c r="N25" s="242"/>
    </row>
    <row r="26" spans="1:27" ht="14.45" customHeight="1">
      <c r="A26" s="90" t="s">
        <v>31</v>
      </c>
      <c r="B26" s="149" t="s">
        <v>176</v>
      </c>
      <c r="C26" s="231">
        <v>1471</v>
      </c>
      <c r="D26" s="231">
        <v>1469</v>
      </c>
      <c r="E26" s="149">
        <v>1408</v>
      </c>
      <c r="F26" s="156" t="s">
        <v>16</v>
      </c>
      <c r="G26" s="89"/>
      <c r="H26" s="89"/>
      <c r="I26" s="89"/>
      <c r="J26" s="89"/>
      <c r="L26" s="241"/>
      <c r="M26" s="241"/>
      <c r="N26" s="241"/>
    </row>
    <row r="27" spans="1:27" ht="14.45" customHeight="1">
      <c r="A27" s="90" t="s">
        <v>32</v>
      </c>
      <c r="B27" s="149" t="s">
        <v>134</v>
      </c>
      <c r="C27" s="149">
        <v>1442</v>
      </c>
      <c r="D27" s="149">
        <v>1450</v>
      </c>
      <c r="E27" s="231">
        <v>1479</v>
      </c>
      <c r="F27" s="149">
        <v>1435</v>
      </c>
      <c r="G27" s="170">
        <v>1424</v>
      </c>
      <c r="H27" s="223">
        <v>1367</v>
      </c>
      <c r="I27" s="223">
        <v>1352</v>
      </c>
      <c r="J27" s="223" t="s">
        <v>16</v>
      </c>
      <c r="K27" s="257"/>
      <c r="L27" s="243"/>
      <c r="M27" s="243"/>
      <c r="N27" s="243"/>
    </row>
    <row r="28" spans="1:27" ht="14.45" customHeight="1">
      <c r="A28" s="90" t="s">
        <v>33</v>
      </c>
      <c r="B28" s="93" t="s">
        <v>56</v>
      </c>
      <c r="C28" s="93">
        <v>1409</v>
      </c>
      <c r="D28" s="93">
        <v>1372</v>
      </c>
      <c r="E28" s="93">
        <v>1414</v>
      </c>
      <c r="F28" s="234">
        <v>1421</v>
      </c>
      <c r="G28" s="172">
        <v>1375</v>
      </c>
      <c r="H28" s="234">
        <v>1415</v>
      </c>
      <c r="I28" s="172">
        <v>1394</v>
      </c>
      <c r="J28" s="172">
        <v>1401</v>
      </c>
      <c r="K28" s="258"/>
      <c r="L28" s="239">
        <v>1400</v>
      </c>
      <c r="M28" s="239">
        <v>1401</v>
      </c>
      <c r="N28" s="239">
        <v>1415</v>
      </c>
    </row>
    <row r="29" spans="1:27" ht="14.45" customHeight="1">
      <c r="A29" s="90" t="s">
        <v>34</v>
      </c>
      <c r="B29" s="93" t="s">
        <v>65</v>
      </c>
      <c r="C29" s="93">
        <v>1315</v>
      </c>
      <c r="D29" s="93">
        <v>1313</v>
      </c>
      <c r="E29" s="93">
        <v>1388</v>
      </c>
      <c r="F29" s="234">
        <v>1447</v>
      </c>
      <c r="G29" s="224">
        <v>1423</v>
      </c>
      <c r="H29" s="224">
        <v>1422</v>
      </c>
      <c r="I29" s="224">
        <v>1434</v>
      </c>
      <c r="J29" s="224">
        <v>1438</v>
      </c>
      <c r="K29" s="255"/>
      <c r="L29" s="239">
        <v>1442</v>
      </c>
      <c r="M29" s="239">
        <v>1450</v>
      </c>
      <c r="N29" s="239" t="s">
        <v>16</v>
      </c>
    </row>
    <row r="30" spans="1:27" ht="14.45" customHeight="1">
      <c r="A30" s="90" t="s">
        <v>35</v>
      </c>
      <c r="B30" s="89" t="s">
        <v>264</v>
      </c>
      <c r="C30" s="223">
        <v>1456</v>
      </c>
      <c r="D30" s="89"/>
      <c r="E30" s="89"/>
      <c r="F30" s="89"/>
      <c r="G30" s="89"/>
      <c r="H30" s="89"/>
      <c r="I30" s="89"/>
      <c r="J30" s="89"/>
      <c r="L30" s="238"/>
      <c r="M30" s="240"/>
      <c r="N30" s="240"/>
    </row>
    <row r="31" spans="1:27" ht="14.45" customHeight="1">
      <c r="A31" s="90" t="s">
        <v>36</v>
      </c>
      <c r="B31" s="89" t="s">
        <v>267</v>
      </c>
      <c r="C31" s="223" t="s">
        <v>162</v>
      </c>
      <c r="D31" s="89"/>
      <c r="E31" s="89"/>
      <c r="F31" s="89"/>
      <c r="G31" s="89"/>
      <c r="H31" s="89"/>
      <c r="I31" s="89"/>
      <c r="J31" s="89"/>
      <c r="L31" s="238"/>
      <c r="M31" s="240"/>
      <c r="N31" s="240"/>
    </row>
    <row r="32" spans="1:27" ht="14.45" customHeight="1">
      <c r="A32" s="90" t="s">
        <v>37</v>
      </c>
      <c r="B32" s="89" t="s">
        <v>227</v>
      </c>
      <c r="C32" s="223" t="s">
        <v>162</v>
      </c>
      <c r="D32" s="223" t="s">
        <v>162</v>
      </c>
      <c r="E32" s="89"/>
      <c r="F32" s="89"/>
      <c r="G32" s="90"/>
      <c r="H32" s="90"/>
      <c r="I32" s="90"/>
      <c r="J32" s="90"/>
      <c r="K32" s="186"/>
      <c r="L32" s="238"/>
      <c r="M32" s="240"/>
      <c r="N32" s="240"/>
    </row>
    <row r="33" spans="1:14" ht="14.45" customHeight="1"/>
    <row r="34" spans="1:14" ht="14.45" customHeight="1">
      <c r="A34" s="90" t="s">
        <v>38</v>
      </c>
      <c r="B34" s="89" t="s">
        <v>40</v>
      </c>
      <c r="C34" s="89"/>
      <c r="D34" s="89"/>
      <c r="E34" s="89"/>
      <c r="F34" s="89"/>
      <c r="G34" s="90"/>
      <c r="H34" s="90"/>
      <c r="I34" s="156"/>
      <c r="J34" s="90"/>
      <c r="K34" s="186"/>
      <c r="L34" s="240"/>
      <c r="M34" s="238">
        <v>2164</v>
      </c>
      <c r="N34" s="240"/>
    </row>
    <row r="35" spans="1:14" ht="14.45" customHeight="1">
      <c r="A35" s="90" t="s">
        <v>62</v>
      </c>
      <c r="B35" s="149" t="s">
        <v>129</v>
      </c>
      <c r="C35" s="149"/>
      <c r="D35" s="149"/>
      <c r="E35" s="149"/>
      <c r="F35" s="149"/>
      <c r="G35" s="170"/>
      <c r="H35" s="170"/>
      <c r="I35" s="170"/>
      <c r="J35" s="90">
        <v>2158</v>
      </c>
      <c r="K35" s="186"/>
      <c r="L35" s="240"/>
      <c r="M35" s="240"/>
      <c r="N35" s="240"/>
    </row>
    <row r="36" spans="1:14" ht="14.45" customHeight="1">
      <c r="A36" s="90" t="s">
        <v>63</v>
      </c>
      <c r="B36" s="89" t="s">
        <v>90</v>
      </c>
      <c r="C36" s="89"/>
      <c r="D36" s="89"/>
      <c r="E36" s="89"/>
      <c r="F36" s="89"/>
      <c r="G36" s="90"/>
      <c r="H36" s="90"/>
      <c r="I36" s="90"/>
      <c r="J36" s="90"/>
      <c r="K36" s="186"/>
      <c r="L36" s="238">
        <v>2154</v>
      </c>
      <c r="M36" s="240"/>
      <c r="N36" s="240"/>
    </row>
    <row r="37" spans="1:14" ht="14.45" customHeight="1">
      <c r="A37" s="90" t="s">
        <v>67</v>
      </c>
      <c r="B37" s="89" t="s">
        <v>78</v>
      </c>
      <c r="C37" s="89"/>
      <c r="D37" s="89"/>
      <c r="E37" s="89"/>
      <c r="F37" s="89"/>
      <c r="G37" s="90"/>
      <c r="H37" s="90"/>
      <c r="I37" s="90"/>
      <c r="J37" s="90"/>
      <c r="K37" s="186"/>
      <c r="L37" s="240"/>
      <c r="M37" s="240"/>
      <c r="N37" s="238">
        <v>2125</v>
      </c>
    </row>
    <row r="38" spans="1:14" ht="14.45" customHeight="1">
      <c r="A38" s="90" t="s">
        <v>80</v>
      </c>
      <c r="B38" s="89" t="s">
        <v>39</v>
      </c>
      <c r="C38" s="89"/>
      <c r="D38" s="89"/>
      <c r="E38" s="89"/>
      <c r="F38" s="89"/>
      <c r="G38" s="90"/>
      <c r="H38" s="90">
        <v>2124</v>
      </c>
      <c r="I38" s="90"/>
      <c r="J38" s="90"/>
      <c r="K38" s="186"/>
      <c r="L38" s="240"/>
      <c r="M38" s="240"/>
      <c r="N38" s="238">
        <v>2111</v>
      </c>
    </row>
    <row r="39" spans="1:14" ht="14.45" customHeight="1">
      <c r="A39" s="90" t="s">
        <v>81</v>
      </c>
      <c r="B39" s="102" t="s">
        <v>100</v>
      </c>
      <c r="C39" s="102"/>
      <c r="D39" s="102"/>
      <c r="E39" s="102"/>
      <c r="F39" s="102"/>
      <c r="G39" s="171"/>
      <c r="H39" s="171"/>
      <c r="I39" s="171"/>
      <c r="J39" s="171"/>
      <c r="K39" s="254"/>
      <c r="L39" s="238">
        <v>2065</v>
      </c>
      <c r="M39" s="237"/>
      <c r="N39" s="237"/>
    </row>
    <row r="40" spans="1:14" ht="14.45" customHeight="1">
      <c r="A40" s="90" t="s">
        <v>82</v>
      </c>
      <c r="B40" s="102" t="s">
        <v>41</v>
      </c>
      <c r="C40" s="102"/>
      <c r="D40" s="102">
        <v>2034</v>
      </c>
      <c r="E40" s="102"/>
      <c r="F40" s="102"/>
      <c r="G40" s="171"/>
      <c r="H40" s="171">
        <v>2066</v>
      </c>
      <c r="I40" s="171">
        <v>2067</v>
      </c>
      <c r="J40" s="171"/>
      <c r="K40" s="254"/>
      <c r="L40" s="237"/>
      <c r="M40" s="238">
        <v>2079</v>
      </c>
      <c r="N40" s="238">
        <v>2046</v>
      </c>
    </row>
    <row r="41" spans="1:14" ht="14.45" customHeight="1">
      <c r="A41" s="90" t="s">
        <v>93</v>
      </c>
      <c r="B41" s="89" t="s">
        <v>43</v>
      </c>
      <c r="C41" s="89"/>
      <c r="D41" s="89"/>
      <c r="E41" s="89"/>
      <c r="F41" s="89"/>
      <c r="G41" s="90"/>
      <c r="H41" s="90"/>
      <c r="I41" s="90"/>
      <c r="J41" s="90"/>
      <c r="K41" s="186"/>
      <c r="L41" s="240"/>
      <c r="M41" s="238">
        <v>2009</v>
      </c>
      <c r="N41" s="240"/>
    </row>
    <row r="42" spans="1:14" ht="14.45" customHeight="1">
      <c r="A42" s="90" t="s">
        <v>94</v>
      </c>
      <c r="B42" s="149" t="s">
        <v>130</v>
      </c>
      <c r="C42" s="149"/>
      <c r="D42" s="149"/>
      <c r="E42" s="149"/>
      <c r="F42" s="149"/>
      <c r="G42" s="170"/>
      <c r="H42" s="170"/>
      <c r="I42" s="170"/>
      <c r="J42" s="90">
        <v>1968</v>
      </c>
      <c r="K42" s="186"/>
      <c r="L42" s="240"/>
      <c r="M42" s="237"/>
      <c r="N42" s="237"/>
    </row>
    <row r="43" spans="1:14" ht="14.45" customHeight="1">
      <c r="A43" s="90" t="s">
        <v>95</v>
      </c>
      <c r="B43" s="102" t="s">
        <v>91</v>
      </c>
      <c r="C43" s="102"/>
      <c r="D43" s="102"/>
      <c r="E43" s="102"/>
      <c r="F43" s="102"/>
      <c r="G43" s="171"/>
      <c r="H43" s="171"/>
      <c r="I43" s="171"/>
      <c r="J43" s="171"/>
      <c r="K43" s="254"/>
      <c r="L43" s="238">
        <v>1962</v>
      </c>
      <c r="M43" s="242"/>
      <c r="N43" s="242"/>
    </row>
    <row r="44" spans="1:14" ht="14.45" customHeight="1">
      <c r="A44" s="90" t="s">
        <v>276</v>
      </c>
      <c r="B44" s="102" t="s">
        <v>47</v>
      </c>
      <c r="C44" s="102"/>
      <c r="D44" s="102"/>
      <c r="E44" s="102"/>
      <c r="F44" s="102"/>
      <c r="G44" s="171"/>
      <c r="H44" s="171"/>
      <c r="I44" s="171"/>
      <c r="J44" s="171"/>
      <c r="K44" s="254"/>
      <c r="L44" s="238">
        <v>1940</v>
      </c>
      <c r="M44" s="238">
        <v>1918</v>
      </c>
      <c r="N44" s="238">
        <v>1899</v>
      </c>
    </row>
    <row r="45" spans="1:14" ht="14.45" customHeight="1">
      <c r="A45" s="90" t="s">
        <v>101</v>
      </c>
      <c r="B45" s="89" t="s">
        <v>44</v>
      </c>
      <c r="C45" s="89"/>
      <c r="D45" s="89"/>
      <c r="E45" s="89"/>
      <c r="F45" s="89">
        <v>1927</v>
      </c>
      <c r="G45" s="90"/>
      <c r="H45" s="90"/>
      <c r="I45" s="90"/>
      <c r="J45" s="90"/>
      <c r="K45" s="186"/>
      <c r="L45" s="240"/>
      <c r="M45" s="238">
        <v>1999</v>
      </c>
      <c r="N45" s="240"/>
    </row>
    <row r="46" spans="1:14" ht="14.45" customHeight="1">
      <c r="A46" s="90" t="s">
        <v>104</v>
      </c>
      <c r="B46" s="89" t="s">
        <v>42</v>
      </c>
      <c r="C46" s="89"/>
      <c r="D46" s="89">
        <v>1904</v>
      </c>
      <c r="E46" s="89"/>
      <c r="F46" s="89"/>
      <c r="G46" s="90"/>
      <c r="H46" s="90"/>
      <c r="I46" s="90"/>
      <c r="J46" s="90"/>
      <c r="K46" s="186"/>
      <c r="L46" s="240"/>
      <c r="M46" s="238">
        <v>2040</v>
      </c>
      <c r="N46" s="240"/>
    </row>
    <row r="47" spans="1:14" ht="14.45" customHeight="1">
      <c r="A47" s="90" t="s">
        <v>106</v>
      </c>
      <c r="B47" s="89" t="s">
        <v>66</v>
      </c>
      <c r="C47" s="89"/>
      <c r="D47" s="89"/>
      <c r="E47" s="89"/>
      <c r="F47" s="89"/>
      <c r="G47" s="90"/>
      <c r="H47" s="90"/>
      <c r="I47" s="90"/>
      <c r="J47" s="90"/>
      <c r="K47" s="186"/>
      <c r="L47" s="238">
        <v>1832</v>
      </c>
      <c r="M47" s="238">
        <v>1648</v>
      </c>
      <c r="N47" s="242"/>
    </row>
    <row r="48" spans="1:14" ht="14.45" customHeight="1">
      <c r="A48" s="90" t="s">
        <v>112</v>
      </c>
      <c r="B48" s="102" t="s">
        <v>46</v>
      </c>
      <c r="C48" s="102"/>
      <c r="D48" s="102">
        <v>1818</v>
      </c>
      <c r="E48" s="102">
        <v>1883</v>
      </c>
      <c r="F48" s="102">
        <v>1870</v>
      </c>
      <c r="G48" s="171">
        <v>1909</v>
      </c>
      <c r="H48" s="236">
        <v>1913</v>
      </c>
      <c r="I48" s="171"/>
      <c r="J48" s="171"/>
      <c r="K48" s="254"/>
      <c r="L48" s="237"/>
      <c r="M48" s="238">
        <v>1983</v>
      </c>
      <c r="N48" s="238">
        <v>1994</v>
      </c>
    </row>
    <row r="49" spans="1:14" ht="14.45" customHeight="1">
      <c r="A49" s="90" t="s">
        <v>135</v>
      </c>
      <c r="B49" s="89" t="s">
        <v>105</v>
      </c>
      <c r="C49" s="89"/>
      <c r="D49" s="89"/>
      <c r="E49" s="89">
        <v>1780</v>
      </c>
      <c r="F49" s="89"/>
      <c r="G49" s="89"/>
      <c r="H49" s="89"/>
      <c r="I49" s="89"/>
      <c r="J49" s="89"/>
      <c r="L49" s="238" t="s">
        <v>16</v>
      </c>
      <c r="M49" s="241"/>
      <c r="N49" s="241"/>
    </row>
    <row r="50" spans="1:14" ht="14.45" customHeight="1">
      <c r="A50" s="90" t="s">
        <v>136</v>
      </c>
      <c r="B50" s="102" t="s">
        <v>48</v>
      </c>
      <c r="C50" s="102"/>
      <c r="D50" s="102"/>
      <c r="E50" s="102"/>
      <c r="F50" s="102"/>
      <c r="G50" s="171"/>
      <c r="H50" s="171"/>
      <c r="I50" s="171"/>
      <c r="J50" s="171"/>
      <c r="K50" s="254"/>
      <c r="L50" s="237"/>
      <c r="M50" s="238">
        <v>1754</v>
      </c>
      <c r="N50" s="238">
        <v>1835</v>
      </c>
    </row>
    <row r="51" spans="1:14" ht="14.45" customHeight="1">
      <c r="A51" s="90" t="s">
        <v>137</v>
      </c>
      <c r="B51" s="102" t="s">
        <v>49</v>
      </c>
      <c r="C51" s="102"/>
      <c r="D51" s="102"/>
      <c r="E51" s="102"/>
      <c r="F51" s="102"/>
      <c r="G51" s="171"/>
      <c r="H51" s="171"/>
      <c r="I51" s="171"/>
      <c r="J51" s="171"/>
      <c r="K51" s="254"/>
      <c r="L51" s="238">
        <v>1724</v>
      </c>
      <c r="M51" s="238">
        <v>1721</v>
      </c>
      <c r="N51" s="238">
        <v>1635</v>
      </c>
    </row>
    <row r="52" spans="1:14" ht="14.45" customHeight="1">
      <c r="A52" s="90" t="s">
        <v>138</v>
      </c>
      <c r="B52" s="149" t="s">
        <v>166</v>
      </c>
      <c r="C52" s="149"/>
      <c r="D52" s="231">
        <v>1776</v>
      </c>
      <c r="E52" s="149">
        <v>1700</v>
      </c>
      <c r="F52" s="149">
        <v>1519</v>
      </c>
      <c r="G52" s="170"/>
      <c r="H52" s="171"/>
      <c r="I52" s="171"/>
      <c r="J52" s="171"/>
      <c r="K52" s="254"/>
      <c r="L52" s="238"/>
      <c r="M52" s="238"/>
      <c r="N52" s="238"/>
    </row>
    <row r="53" spans="1:14" ht="14.45" customHeight="1">
      <c r="A53" s="90" t="s">
        <v>139</v>
      </c>
      <c r="B53" s="149" t="s">
        <v>132</v>
      </c>
      <c r="C53" s="149"/>
      <c r="D53" s="149"/>
      <c r="E53" s="149"/>
      <c r="F53" s="149"/>
      <c r="G53" s="170"/>
      <c r="H53" s="170"/>
      <c r="I53" s="170"/>
      <c r="J53" s="90">
        <v>1714</v>
      </c>
      <c r="K53" s="186"/>
      <c r="L53" s="240"/>
      <c r="M53" s="240"/>
      <c r="N53" s="240"/>
    </row>
    <row r="54" spans="1:14">
      <c r="A54" s="90" t="s">
        <v>140</v>
      </c>
      <c r="B54" s="89" t="s">
        <v>53</v>
      </c>
      <c r="C54" s="89"/>
      <c r="D54" s="89"/>
      <c r="E54" s="89"/>
      <c r="F54" s="89"/>
      <c r="G54" s="90"/>
      <c r="H54" s="90"/>
      <c r="I54" s="90"/>
      <c r="J54" s="90"/>
      <c r="K54" s="186"/>
      <c r="L54" s="238">
        <v>1699</v>
      </c>
      <c r="M54" s="238">
        <v>1653</v>
      </c>
      <c r="N54" s="240"/>
    </row>
    <row r="55" spans="1:14">
      <c r="A55" s="90" t="s">
        <v>146</v>
      </c>
      <c r="B55" s="102" t="s">
        <v>163</v>
      </c>
      <c r="C55" s="102"/>
      <c r="D55" s="232">
        <v>1686</v>
      </c>
      <c r="E55" s="232">
        <v>1615</v>
      </c>
      <c r="F55" s="232">
        <v>1525</v>
      </c>
      <c r="G55" s="223">
        <v>1334</v>
      </c>
      <c r="H55" s="157"/>
      <c r="I55" s="157"/>
      <c r="J55" s="157"/>
      <c r="K55" s="256"/>
      <c r="L55" s="242"/>
      <c r="M55" s="242"/>
      <c r="N55" s="242"/>
    </row>
    <row r="56" spans="1:14">
      <c r="A56" s="90" t="s">
        <v>154</v>
      </c>
      <c r="B56" s="89" t="s">
        <v>77</v>
      </c>
      <c r="C56" s="89"/>
      <c r="D56" s="89"/>
      <c r="E56" s="89"/>
      <c r="F56" s="89"/>
      <c r="G56" s="90"/>
      <c r="H56" s="90"/>
      <c r="I56" s="90"/>
      <c r="J56" s="90"/>
      <c r="K56" s="186"/>
      <c r="L56" s="240"/>
      <c r="M56" s="240"/>
      <c r="N56" s="238">
        <v>1672</v>
      </c>
    </row>
    <row r="57" spans="1:14">
      <c r="A57" s="90" t="s">
        <v>161</v>
      </c>
      <c r="B57" s="102" t="s">
        <v>54</v>
      </c>
      <c r="C57" s="102"/>
      <c r="D57" s="102"/>
      <c r="E57" s="102"/>
      <c r="F57" s="102"/>
      <c r="G57" s="171"/>
      <c r="H57" s="171"/>
      <c r="I57" s="233">
        <v>1627</v>
      </c>
      <c r="J57" s="171">
        <v>1624</v>
      </c>
      <c r="K57" s="254"/>
      <c r="L57" s="238">
        <v>1582</v>
      </c>
      <c r="M57" s="238">
        <v>1572</v>
      </c>
      <c r="N57" s="238" t="s">
        <v>16</v>
      </c>
    </row>
    <row r="58" spans="1:14">
      <c r="A58" s="90" t="s">
        <v>164</v>
      </c>
      <c r="B58" s="102" t="s">
        <v>92</v>
      </c>
      <c r="C58" s="102"/>
      <c r="D58" s="102"/>
      <c r="E58" s="102"/>
      <c r="F58" s="102"/>
      <c r="G58" s="171"/>
      <c r="H58" s="171"/>
      <c r="I58" s="171"/>
      <c r="J58" s="171"/>
      <c r="K58" s="254"/>
      <c r="L58" s="238">
        <v>1557</v>
      </c>
      <c r="M58" s="242"/>
      <c r="N58" s="242"/>
    </row>
    <row r="59" spans="1:14">
      <c r="A59" s="90" t="s">
        <v>167</v>
      </c>
      <c r="B59" s="149" t="s">
        <v>133</v>
      </c>
      <c r="C59" s="149"/>
      <c r="D59" s="149"/>
      <c r="E59" s="149"/>
      <c r="F59" s="231">
        <v>1560</v>
      </c>
      <c r="G59" s="170"/>
      <c r="H59" s="170"/>
      <c r="I59" s="284">
        <v>1555</v>
      </c>
      <c r="J59" s="90">
        <v>1554</v>
      </c>
      <c r="K59" s="186"/>
      <c r="L59" s="240"/>
      <c r="M59" s="240"/>
      <c r="N59" s="240"/>
    </row>
    <row r="60" spans="1:14">
      <c r="A60" s="90" t="s">
        <v>172</v>
      </c>
      <c r="B60" s="89" t="s">
        <v>111</v>
      </c>
      <c r="C60" s="89"/>
      <c r="D60" s="230">
        <v>1542</v>
      </c>
      <c r="E60" s="89"/>
      <c r="F60" s="89"/>
      <c r="G60" s="90"/>
      <c r="H60" s="90"/>
      <c r="I60" s="90"/>
      <c r="J60" s="90"/>
      <c r="K60" s="186"/>
      <c r="L60" s="238" t="s">
        <v>16</v>
      </c>
      <c r="M60" s="240"/>
      <c r="N60" s="240"/>
    </row>
    <row r="61" spans="1:14">
      <c r="A61" s="90" t="s">
        <v>177</v>
      </c>
      <c r="B61" s="89" t="s">
        <v>64</v>
      </c>
      <c r="C61" s="89"/>
      <c r="D61" s="89"/>
      <c r="E61" s="89"/>
      <c r="F61" s="89"/>
      <c r="G61" s="90"/>
      <c r="H61" s="90"/>
      <c r="I61" s="90"/>
      <c r="J61" s="90"/>
      <c r="K61" s="186"/>
      <c r="L61" s="238">
        <v>1531</v>
      </c>
      <c r="M61" s="238">
        <v>1707</v>
      </c>
      <c r="N61" s="242"/>
    </row>
    <row r="62" spans="1:14">
      <c r="A62" s="90" t="s">
        <v>178</v>
      </c>
      <c r="B62" s="89" t="s">
        <v>226</v>
      </c>
      <c r="C62" s="89"/>
      <c r="D62" s="102">
        <v>1492</v>
      </c>
      <c r="E62" s="89"/>
      <c r="F62" s="89"/>
      <c r="G62" s="90"/>
      <c r="H62" s="90"/>
      <c r="I62" s="90"/>
      <c r="J62" s="90"/>
      <c r="K62" s="186"/>
      <c r="L62" s="238"/>
      <c r="M62" s="240"/>
      <c r="N62" s="240"/>
    </row>
    <row r="63" spans="1:14">
      <c r="A63" s="90" t="s">
        <v>196</v>
      </c>
      <c r="B63" s="149" t="s">
        <v>145</v>
      </c>
      <c r="C63" s="149"/>
      <c r="D63" s="149"/>
      <c r="E63" s="149"/>
      <c r="F63" s="149"/>
      <c r="G63" s="170">
        <v>1453</v>
      </c>
      <c r="H63" s="170">
        <v>1453</v>
      </c>
      <c r="I63" s="230">
        <v>1684</v>
      </c>
      <c r="J63" s="223" t="s">
        <v>16</v>
      </c>
      <c r="K63" s="257"/>
      <c r="L63" s="242"/>
      <c r="M63" s="242"/>
      <c r="N63" s="242"/>
    </row>
    <row r="64" spans="1:14">
      <c r="A64" s="90" t="s">
        <v>228</v>
      </c>
      <c r="B64" s="102" t="s">
        <v>52</v>
      </c>
      <c r="C64" s="102"/>
      <c r="D64" s="102">
        <v>1420</v>
      </c>
      <c r="E64" s="102">
        <v>1568</v>
      </c>
      <c r="F64" s="102">
        <v>1581</v>
      </c>
      <c r="G64" s="171"/>
      <c r="H64" s="233">
        <v>1631</v>
      </c>
      <c r="I64" s="171"/>
      <c r="J64" s="171"/>
      <c r="K64" s="254"/>
      <c r="L64" s="238" t="s">
        <v>16</v>
      </c>
      <c r="M64" s="238" t="s">
        <v>16</v>
      </c>
      <c r="N64" s="238" t="s">
        <v>16</v>
      </c>
    </row>
    <row r="65" spans="1:14">
      <c r="A65" s="90" t="s">
        <v>229</v>
      </c>
      <c r="B65" s="89" t="s">
        <v>237</v>
      </c>
      <c r="C65" s="89"/>
      <c r="D65" s="223">
        <v>1100</v>
      </c>
      <c r="E65" s="89"/>
      <c r="F65" s="89"/>
      <c r="G65" s="90"/>
      <c r="H65" s="90"/>
      <c r="I65" s="156"/>
      <c r="J65" s="90"/>
      <c r="K65" s="186"/>
      <c r="L65" s="240"/>
      <c r="M65" s="238"/>
      <c r="N65" s="240"/>
    </row>
    <row r="66" spans="1:14">
      <c r="A66" s="90" t="s">
        <v>238</v>
      </c>
      <c r="B66" s="89" t="s">
        <v>57</v>
      </c>
      <c r="C66" s="89"/>
      <c r="D66" s="89"/>
      <c r="E66" s="89"/>
      <c r="F66" s="89"/>
      <c r="G66" s="90"/>
      <c r="H66" s="90"/>
      <c r="I66" s="90"/>
      <c r="J66" s="90"/>
      <c r="K66" s="186"/>
      <c r="L66" s="238" t="s">
        <v>16</v>
      </c>
      <c r="M66" s="238" t="s">
        <v>16</v>
      </c>
      <c r="N66" s="240"/>
    </row>
    <row r="67" spans="1:14">
      <c r="A67" s="90" t="s">
        <v>277</v>
      </c>
      <c r="B67" s="89" t="s">
        <v>50</v>
      </c>
      <c r="C67" s="89"/>
      <c r="D67" s="89"/>
      <c r="E67" s="89"/>
      <c r="F67" s="89"/>
      <c r="G67" s="90"/>
      <c r="H67" s="90"/>
      <c r="I67" s="90"/>
      <c r="J67" s="90"/>
      <c r="K67" s="186"/>
      <c r="L67" s="240"/>
      <c r="M67" s="240"/>
      <c r="N67" s="238" t="s">
        <v>16</v>
      </c>
    </row>
    <row r="68" spans="1:14">
      <c r="A68" s="90" t="s">
        <v>278</v>
      </c>
      <c r="B68" s="89" t="s">
        <v>160</v>
      </c>
      <c r="C68" s="89"/>
      <c r="D68" s="89"/>
      <c r="E68" s="89"/>
      <c r="F68" s="89"/>
      <c r="G68" s="223" t="s">
        <v>16</v>
      </c>
      <c r="H68" s="90"/>
      <c r="I68" s="90"/>
      <c r="J68" s="90"/>
      <c r="K68" s="186"/>
      <c r="L68" s="240"/>
      <c r="M68" s="240"/>
      <c r="N68" s="238" t="s">
        <v>16</v>
      </c>
    </row>
    <row r="69" spans="1:14">
      <c r="A69" s="90" t="s">
        <v>279</v>
      </c>
      <c r="B69" s="89" t="s">
        <v>159</v>
      </c>
      <c r="C69" s="89"/>
      <c r="D69" s="89"/>
      <c r="E69" s="89"/>
      <c r="F69" s="89"/>
      <c r="G69" s="223" t="s">
        <v>162</v>
      </c>
      <c r="H69" s="90"/>
      <c r="I69" s="90"/>
      <c r="J69" s="90"/>
      <c r="K69" s="186"/>
      <c r="L69" s="247"/>
      <c r="M69" s="247"/>
      <c r="N69" s="247"/>
    </row>
    <row r="70" spans="1:14">
      <c r="A70" s="90" t="s">
        <v>290</v>
      </c>
      <c r="B70" s="89" t="s">
        <v>197</v>
      </c>
      <c r="C70" s="89"/>
      <c r="D70" s="89"/>
      <c r="E70" s="223" t="s">
        <v>162</v>
      </c>
      <c r="F70" s="89"/>
      <c r="G70" s="89"/>
      <c r="H70" s="89"/>
      <c r="I70" s="89"/>
      <c r="J70" s="89"/>
      <c r="L70" s="241"/>
      <c r="M70" s="241"/>
      <c r="N70" s="241"/>
    </row>
  </sheetData>
  <sortState ref="B14:M34">
    <sortCondition descending="1" ref="D14:D34"/>
  </sortState>
  <mergeCells count="2">
    <mergeCell ref="N4:N5"/>
    <mergeCell ref="AA4:AA5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3"/>
  <sheetViews>
    <sheetView showGridLines="0" workbookViewId="0">
      <selection activeCell="E21" sqref="E21"/>
    </sheetView>
  </sheetViews>
  <sheetFormatPr defaultRowHeight="15.75"/>
  <cols>
    <col min="1" max="1" width="6.140625" style="191" customWidth="1"/>
    <col min="2" max="2" width="13.7109375" style="213" customWidth="1"/>
    <col min="3" max="3" width="2" style="213" customWidth="1"/>
    <col min="4" max="6" width="17.28515625" style="191" customWidth="1"/>
    <col min="7" max="7" width="5.5703125" style="191" customWidth="1"/>
    <col min="8" max="8" width="15" style="191" customWidth="1"/>
    <col min="9" max="11" width="6.85546875" style="191" customWidth="1"/>
    <col min="12" max="16384" width="9.140625" style="191"/>
  </cols>
  <sheetData>
    <row r="1" spans="1:11">
      <c r="B1" s="212" t="s">
        <v>198</v>
      </c>
      <c r="C1" s="212"/>
    </row>
    <row r="2" spans="1:11">
      <c r="H2" s="212" t="s">
        <v>199</v>
      </c>
      <c r="I2" s="192"/>
    </row>
    <row r="3" spans="1:11">
      <c r="H3" s="214"/>
      <c r="I3" s="192"/>
    </row>
    <row r="4" spans="1:11">
      <c r="I4" s="374" t="s">
        <v>200</v>
      </c>
      <c r="J4" s="374"/>
      <c r="K4" s="374"/>
    </row>
    <row r="5" spans="1:11" s="192" customFormat="1">
      <c r="B5" s="213"/>
      <c r="C5" s="213"/>
      <c r="D5" s="215" t="s">
        <v>19</v>
      </c>
      <c r="E5" s="215" t="s">
        <v>20</v>
      </c>
      <c r="F5" s="215" t="s">
        <v>21</v>
      </c>
      <c r="I5" s="215" t="s">
        <v>19</v>
      </c>
      <c r="J5" s="215" t="s">
        <v>20</v>
      </c>
      <c r="K5" s="215" t="s">
        <v>21</v>
      </c>
    </row>
    <row r="6" spans="1:11">
      <c r="A6" s="195" t="s">
        <v>19</v>
      </c>
      <c r="B6" s="216">
        <v>2010</v>
      </c>
      <c r="C6" s="217"/>
      <c r="D6" s="197" t="s">
        <v>39</v>
      </c>
      <c r="E6" s="197" t="s">
        <v>41</v>
      </c>
      <c r="F6" s="197" t="s">
        <v>45</v>
      </c>
      <c r="H6" s="196" t="s">
        <v>201</v>
      </c>
      <c r="I6" s="195">
        <v>4</v>
      </c>
      <c r="J6" s="195">
        <v>1</v>
      </c>
      <c r="K6" s="195">
        <v>3</v>
      </c>
    </row>
    <row r="7" spans="1:11">
      <c r="A7" s="195" t="s">
        <v>20</v>
      </c>
      <c r="B7" s="216">
        <v>2011</v>
      </c>
      <c r="C7" s="217"/>
      <c r="D7" s="197" t="s">
        <v>45</v>
      </c>
      <c r="E7" s="197" t="s">
        <v>41</v>
      </c>
      <c r="F7" s="197" t="s">
        <v>46</v>
      </c>
      <c r="H7" s="196" t="s">
        <v>205</v>
      </c>
      <c r="I7" s="195">
        <v>2</v>
      </c>
      <c r="J7" s="195"/>
      <c r="K7" s="195">
        <v>1</v>
      </c>
    </row>
    <row r="8" spans="1:11">
      <c r="A8" s="195" t="s">
        <v>21</v>
      </c>
      <c r="B8" s="216" t="s">
        <v>203</v>
      </c>
      <c r="C8" s="217"/>
      <c r="D8" s="197" t="s">
        <v>90</v>
      </c>
      <c r="E8" s="197" t="s">
        <v>103</v>
      </c>
      <c r="F8" s="197" t="s">
        <v>204</v>
      </c>
      <c r="H8" s="196" t="s">
        <v>202</v>
      </c>
      <c r="I8" s="195">
        <v>1</v>
      </c>
      <c r="J8" s="195">
        <v>3</v>
      </c>
      <c r="K8" s="195"/>
    </row>
    <row r="9" spans="1:11">
      <c r="A9" s="195" t="s">
        <v>22</v>
      </c>
      <c r="B9" s="216" t="s">
        <v>206</v>
      </c>
      <c r="C9" s="217"/>
      <c r="D9" s="197" t="s">
        <v>129</v>
      </c>
      <c r="E9" s="197" t="s">
        <v>103</v>
      </c>
      <c r="F9" s="197" t="s">
        <v>45</v>
      </c>
      <c r="H9" s="196" t="s">
        <v>207</v>
      </c>
      <c r="I9" s="195">
        <v>1</v>
      </c>
      <c r="J9" s="195"/>
      <c r="K9" s="195"/>
    </row>
    <row r="10" spans="1:11">
      <c r="A10" s="195" t="s">
        <v>23</v>
      </c>
      <c r="B10" s="216" t="s">
        <v>208</v>
      </c>
      <c r="C10" s="217"/>
      <c r="D10" s="197" t="s">
        <v>41</v>
      </c>
      <c r="E10" s="197" t="s">
        <v>45</v>
      </c>
      <c r="F10" s="197" t="s">
        <v>148</v>
      </c>
      <c r="H10" s="196" t="s">
        <v>209</v>
      </c>
      <c r="I10" s="195">
        <v>1</v>
      </c>
      <c r="J10" s="195"/>
      <c r="K10" s="195"/>
    </row>
    <row r="11" spans="1:11">
      <c r="A11" s="195" t="s">
        <v>24</v>
      </c>
      <c r="B11" s="216" t="s">
        <v>210</v>
      </c>
      <c r="C11" s="217"/>
      <c r="D11" s="197" t="s">
        <v>45</v>
      </c>
      <c r="E11" s="197" t="s">
        <v>41</v>
      </c>
      <c r="F11" s="197" t="s">
        <v>46</v>
      </c>
      <c r="H11" s="196" t="s">
        <v>211</v>
      </c>
      <c r="I11" s="195">
        <v>1</v>
      </c>
      <c r="J11" s="195"/>
      <c r="K11" s="195"/>
    </row>
    <row r="12" spans="1:11">
      <c r="A12" s="195" t="s">
        <v>25</v>
      </c>
      <c r="B12" s="216" t="s">
        <v>212</v>
      </c>
      <c r="C12" s="217"/>
      <c r="D12" s="197" t="s">
        <v>148</v>
      </c>
      <c r="E12" s="197" t="s">
        <v>131</v>
      </c>
      <c r="F12" s="197" t="s">
        <v>46</v>
      </c>
      <c r="H12" s="196" t="s">
        <v>213</v>
      </c>
      <c r="I12" s="195"/>
      <c r="J12" s="195">
        <v>2</v>
      </c>
      <c r="K12" s="195"/>
    </row>
    <row r="13" spans="1:11">
      <c r="A13" s="195" t="s">
        <v>26</v>
      </c>
      <c r="B13" s="216" t="s">
        <v>214</v>
      </c>
      <c r="C13" s="217"/>
      <c r="D13" s="197" t="s">
        <v>45</v>
      </c>
      <c r="E13" s="197" t="s">
        <v>131</v>
      </c>
      <c r="F13" s="197" t="s">
        <v>46</v>
      </c>
      <c r="H13" s="196" t="s">
        <v>215</v>
      </c>
      <c r="I13" s="195"/>
      <c r="J13" s="195">
        <v>3</v>
      </c>
      <c r="K13" s="195"/>
    </row>
    <row r="14" spans="1:11">
      <c r="A14" s="195" t="s">
        <v>27</v>
      </c>
      <c r="B14" s="216" t="s">
        <v>216</v>
      </c>
      <c r="C14" s="217"/>
      <c r="D14" s="197" t="s">
        <v>45</v>
      </c>
      <c r="E14" s="197" t="s">
        <v>46</v>
      </c>
      <c r="F14" s="197" t="s">
        <v>171</v>
      </c>
      <c r="H14" s="196" t="s">
        <v>217</v>
      </c>
      <c r="I14" s="195"/>
      <c r="J14" s="195">
        <v>1</v>
      </c>
      <c r="K14" s="195">
        <v>4</v>
      </c>
    </row>
    <row r="15" spans="1:11">
      <c r="A15" s="195" t="s">
        <v>28</v>
      </c>
      <c r="B15" s="216" t="s">
        <v>218</v>
      </c>
      <c r="C15" s="217"/>
      <c r="D15" s="276" t="s">
        <v>148</v>
      </c>
      <c r="E15" s="276" t="s">
        <v>131</v>
      </c>
      <c r="F15" s="276" t="s">
        <v>45</v>
      </c>
      <c r="H15" s="196" t="s">
        <v>219</v>
      </c>
      <c r="I15" s="195"/>
      <c r="J15" s="195"/>
      <c r="K15" s="195">
        <v>1</v>
      </c>
    </row>
    <row r="16" spans="1:11">
      <c r="A16" s="195" t="s">
        <v>29</v>
      </c>
      <c r="B16" s="216" t="s">
        <v>285</v>
      </c>
      <c r="C16" s="217"/>
      <c r="D16" s="195" t="s">
        <v>286</v>
      </c>
      <c r="E16" s="195" t="s">
        <v>286</v>
      </c>
      <c r="F16" s="195" t="s">
        <v>286</v>
      </c>
      <c r="H16" s="196" t="s">
        <v>220</v>
      </c>
      <c r="I16" s="195"/>
      <c r="J16" s="195"/>
      <c r="K16" s="195">
        <v>1</v>
      </c>
    </row>
    <row r="17" spans="2:3">
      <c r="B17" s="217"/>
      <c r="C17" s="217"/>
    </row>
    <row r="18" spans="2:3">
      <c r="B18" s="217"/>
      <c r="C18" s="217"/>
    </row>
    <row r="19" spans="2:3">
      <c r="B19" s="217"/>
      <c r="C19" s="217"/>
    </row>
    <row r="20" spans="2:3">
      <c r="B20" s="217"/>
      <c r="C20" s="217"/>
    </row>
    <row r="21" spans="2:3">
      <c r="B21" s="217"/>
      <c r="C21" s="217"/>
    </row>
    <row r="22" spans="2:3">
      <c r="B22" s="217"/>
      <c r="C22" s="217"/>
    </row>
    <row r="23" spans="2:3">
      <c r="B23" s="217"/>
      <c r="C23" s="217"/>
    </row>
  </sheetData>
  <mergeCells count="1">
    <mergeCell ref="I4:K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Podle pořadí</vt:lpstr>
      <vt:lpstr>Podle ELO</vt:lpstr>
      <vt:lpstr>Losování</vt:lpstr>
      <vt:lpstr>Tabulka</vt:lpstr>
      <vt:lpstr>ELO</vt:lpstr>
      <vt:lpstr>Ceny</vt:lpstr>
      <vt:lpstr>History</vt:lpstr>
      <vt:lpstr>Medailisté</vt:lpstr>
    </vt:vector>
  </TitlesOfParts>
  <Company>ATC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PC</cp:lastModifiedBy>
  <cp:lastPrinted>2016-02-02T20:19:31Z</cp:lastPrinted>
  <dcterms:created xsi:type="dcterms:W3CDTF">2010-12-08T20:18:01Z</dcterms:created>
  <dcterms:modified xsi:type="dcterms:W3CDTF">2016-03-01T22:03:48Z</dcterms:modified>
</cp:coreProperties>
</file>