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.GPBFM\Desktop\"/>
    </mc:Choice>
  </mc:AlternateContent>
  <bookViews>
    <workbookView xWindow="0" yWindow="0" windowWidth="28800" windowHeight="12300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62913"/>
</workbook>
</file>

<file path=xl/calcChain.xml><?xml version="1.0" encoding="utf-8"?>
<calcChain xmlns="http://schemas.openxmlformats.org/spreadsheetml/2006/main">
  <c r="AF59" i="3" l="1"/>
  <c r="AF57" i="3"/>
  <c r="AF55" i="3"/>
  <c r="AF53" i="3"/>
  <c r="AF51" i="3"/>
  <c r="AF49" i="3"/>
  <c r="AF47" i="3"/>
  <c r="AF45" i="3"/>
  <c r="AF43" i="3"/>
  <c r="AF41" i="3"/>
  <c r="AF39" i="3"/>
  <c r="AF37" i="3"/>
  <c r="AF35" i="3"/>
  <c r="AF33" i="3"/>
  <c r="AF31" i="3"/>
  <c r="AF29" i="3"/>
  <c r="AF27" i="3"/>
  <c r="AF25" i="3"/>
  <c r="AF23" i="3"/>
  <c r="AF21" i="3"/>
  <c r="AF19" i="3"/>
  <c r="AF17" i="3"/>
  <c r="AF15" i="3"/>
  <c r="AF13" i="3"/>
  <c r="AF11" i="3"/>
  <c r="AF9" i="3"/>
  <c r="AD60" i="3"/>
  <c r="AD59" i="3"/>
  <c r="AE59" i="3" s="1"/>
  <c r="AD58" i="3"/>
  <c r="AD57" i="3"/>
  <c r="AC55" i="2"/>
  <c r="AE57" i="3" l="1"/>
  <c r="AC53" i="2"/>
  <c r="O22" i="8"/>
  <c r="Q22" i="8" s="1"/>
  <c r="G7" i="5" l="1"/>
  <c r="O29" i="8" l="1"/>
  <c r="O28" i="8"/>
  <c r="A60" i="2"/>
  <c r="AC51" i="2"/>
  <c r="AC49" i="2"/>
  <c r="AD53" i="3"/>
  <c r="AD54" i="3"/>
  <c r="AD55" i="3"/>
  <c r="AD56" i="3"/>
  <c r="AE55" i="3" l="1"/>
  <c r="AE53" i="3"/>
  <c r="AD52" i="3" l="1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H20" i="5" l="1"/>
  <c r="O27" i="8" l="1"/>
  <c r="Q27" i="8" s="1"/>
  <c r="O26" i="8" l="1"/>
  <c r="Q26" i="8" s="1"/>
  <c r="B59" i="1" l="1"/>
  <c r="B1" i="1" l="1"/>
  <c r="K5" i="1"/>
  <c r="M5" i="1"/>
  <c r="O5" i="1"/>
  <c r="Q5" i="1"/>
  <c r="S5" i="1"/>
  <c r="U5" i="1"/>
  <c r="W5" i="1"/>
  <c r="Y5" i="1"/>
  <c r="AA5" i="1"/>
  <c r="I5" i="1"/>
  <c r="G5" i="1"/>
  <c r="C20" i="5"/>
  <c r="J23" i="5" s="1"/>
  <c r="O19" i="8" l="1"/>
  <c r="Q19" i="8" s="1"/>
  <c r="O9" i="8"/>
  <c r="Q9" i="8" s="1"/>
  <c r="M62" i="1" l="1"/>
  <c r="O23" i="8"/>
  <c r="Q23" i="8" s="1"/>
  <c r="O24" i="8"/>
  <c r="Q24" i="8" s="1"/>
  <c r="O25" i="8"/>
  <c r="Q25" i="8" s="1"/>
  <c r="R1" i="1"/>
  <c r="AA63" i="1"/>
  <c r="AA62" i="1"/>
  <c r="Y63" i="1"/>
  <c r="Y62" i="1"/>
  <c r="W63" i="1"/>
  <c r="W62" i="1"/>
  <c r="U63" i="1"/>
  <c r="U62" i="1"/>
  <c r="S63" i="1"/>
  <c r="S62" i="1"/>
  <c r="Q63" i="1"/>
  <c r="Q62" i="1"/>
  <c r="O63" i="1"/>
  <c r="O62" i="1"/>
  <c r="M63" i="1"/>
  <c r="K63" i="1"/>
  <c r="K62" i="1"/>
  <c r="F64" i="2"/>
  <c r="H64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63" i="1"/>
  <c r="B60" i="1"/>
  <c r="G6" i="5"/>
  <c r="I62" i="1"/>
  <c r="G63" i="1"/>
  <c r="G62" i="1"/>
  <c r="AE51" i="3" l="1"/>
  <c r="AC37" i="2"/>
  <c r="Q21" i="8"/>
  <c r="AE39" i="3"/>
  <c r="AE43" i="3"/>
  <c r="AC41" i="2"/>
  <c r="Q5" i="8"/>
  <c r="AC21" i="2"/>
  <c r="Q8" i="8"/>
  <c r="AC47" i="2"/>
  <c r="AC43" i="2"/>
  <c r="Q16" i="8"/>
  <c r="AE49" i="3"/>
  <c r="AE41" i="3"/>
  <c r="AC39" i="2"/>
  <c r="AC25" i="2"/>
  <c r="G64" i="1"/>
  <c r="Q18" i="8"/>
  <c r="Q10" i="8"/>
  <c r="AE25" i="3"/>
  <c r="Q20" i="8"/>
  <c r="Q12" i="8"/>
  <c r="Q17" i="8"/>
  <c r="Q11" i="8"/>
  <c r="Q7" i="8"/>
  <c r="Q6" i="8"/>
  <c r="Q14" i="8"/>
  <c r="AE45" i="3"/>
  <c r="AE47" i="3"/>
  <c r="AE35" i="3"/>
  <c r="AE37" i="3"/>
  <c r="AE31" i="3"/>
  <c r="AE29" i="3"/>
  <c r="AE23" i="3"/>
  <c r="AE13" i="3"/>
  <c r="J64" i="2"/>
  <c r="K64" i="1" s="1"/>
  <c r="I64" i="1"/>
  <c r="AE15" i="3"/>
  <c r="AE27" i="3"/>
  <c r="AE21" i="3"/>
  <c r="AE17" i="3"/>
  <c r="AE11" i="3"/>
  <c r="AE33" i="3"/>
  <c r="AE19" i="3"/>
  <c r="L64" i="2" l="1"/>
  <c r="M64" i="1" s="1"/>
  <c r="N64" i="2" l="1"/>
  <c r="O64" i="1" s="1"/>
  <c r="P64" i="2" l="1"/>
  <c r="Q64" i="1" s="1"/>
  <c r="R64" i="2" l="1"/>
  <c r="T64" i="2" s="1"/>
  <c r="S64" i="1" l="1"/>
  <c r="V64" i="2"/>
  <c r="U64" i="1"/>
  <c r="X64" i="2" l="1"/>
  <c r="Z64" i="2" s="1"/>
  <c r="W64" i="1"/>
  <c r="Y64" i="1" l="1"/>
  <c r="AA64" i="1" l="1"/>
  <c r="AE9" i="3"/>
  <c r="AE62" i="3" s="1"/>
</calcChain>
</file>

<file path=xl/sharedStrings.xml><?xml version="1.0" encoding="utf-8"?>
<sst xmlns="http://schemas.openxmlformats.org/spreadsheetml/2006/main" count="987" uniqueCount="344">
  <si>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</si>
  <si>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</si>
  <si>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</si>
  <si>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</si>
  <si>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</si>
  <si>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</si>
  <si>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</si>
  <si>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</si>
  <si>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</si>
  <si>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</si>
  <si>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</si>
  <si>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</si>
  <si>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</si>
  <si>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</si>
  <si>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</si>
  <si>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</si>
  <si>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</si>
  <si>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</si>
  <si>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</si>
  <si>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</si>
  <si>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</si>
  <si>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</si>
  <si>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</si>
  <si>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</si>
  <si>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</si>
  <si>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</si>
  <si>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</si>
  <si>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</si>
  <si>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</si>
  <si>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</si>
  <si>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</si>
  <si>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</si>
  <si>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</si>
  <si>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</si>
  <si>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</si>
  <si>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</si>
  <si>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</si>
  <si>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</si>
  <si>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</si>
  <si>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</si>
  <si>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</si>
  <si>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</si>
  <si>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</si>
  <si>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</si>
  <si>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</si>
  <si>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</si>
  <si>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</si>
  <si>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</si>
  <si>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</si>
  <si>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</si>
  <si>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</si>
  <si>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</si>
  <si>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</si>
  <si>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</si>
  <si>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</si>
  <si>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</si>
  <si>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</si>
  <si>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</si>
  <si>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</si>
  <si>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</si>
  <si>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</si>
  <si>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</si>
  <si>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</si>
  <si>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</si>
  <si>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</si>
  <si>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</si>
  <si>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</si>
  <si>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</si>
  <si>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</si>
  <si>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</si>
  <si>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</si>
  <si>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</si>
  <si>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</si>
  <si>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</si>
  <si>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</si>
  <si>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</si>
  <si>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</si>
  <si>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</si>
  <si>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</si>
  <si>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</si>
  <si>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</si>
  <si>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</si>
  <si>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</si>
  <si>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</si>
  <si>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</si>
  <si>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</si>
  <si>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</si>
  <si>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</si>
  <si>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</si>
  <si>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</si>
  <si>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</si>
  <si>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</si>
  <si>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</si>
  <si>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</si>
  <si>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</si>
  <si>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</si>
  <si>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</si>
  <si>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</si>
  <si>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</si>
  <si>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</si>
  <si>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</si>
  <si>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</si>
  <si>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</si>
  <si>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</si>
  <si>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</si>
  <si>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</si>
  <si>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</si>
  <si>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</si>
  <si>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</si>
  <si>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</si>
  <si>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</si>
  <si>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</si>
  <si>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</si>
  <si>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</si>
  <si>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</si>
  <si>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</si>
  <si>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</si>
  <si>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</si>
  <si>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</si>
  <si>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</si>
  <si>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</si>
  <si>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</si>
  <si>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</si>
  <si>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</si>
  <si>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</si>
  <si>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</si>
  <si>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</si>
  <si>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</si>
  <si>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</si>
  <si>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</si>
  <si>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</si>
  <si>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</si>
  <si>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</si>
  <si>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</si>
  <si>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</si>
  <si>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</si>
  <si>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</si>
  <si>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</si>
  <si>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</si>
  <si>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</si>
  <si>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</si>
  <si>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</si>
  <si>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</si>
  <si>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</si>
  <si>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</si>
  <si>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</si>
  <si>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</si>
  <si>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</si>
  <si>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</si>
  <si>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</si>
  <si>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</si>
  <si>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</si>
  <si>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</si>
  <si>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</si>
  <si>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</si>
  <si>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</si>
  <si>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</si>
  <si>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</si>
  <si>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</si>
  <si>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</si>
  <si>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</si>
  <si>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</si>
  <si>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</si>
  <si>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</si>
  <si>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</si>
  <si>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</si>
  <si>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</si>
  <si>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</si>
  <si>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</si>
  <si>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</si>
  <si>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</si>
  <si>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</si>
  <si>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</si>
  <si>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</si>
  <si>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</si>
  <si>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</si>
  <si>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</si>
  <si>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</si>
  <si>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</si>
  <si>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</si>
  <si>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</si>
  <si>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</si>
  <si>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</si>
  <si>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</si>
  <si>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</si>
  <si>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</si>
  <si>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</si>
  <si>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</si>
  <si>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</si>
  <si>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</si>
  <si>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</si>
  <si>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</si>
  <si>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</si>
  <si>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</si>
  <si>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</si>
  <si>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</si>
  <si>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</si>
  <si>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</si>
  <si>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</si>
  <si>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</si>
  <si>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</si>
  <si>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</si>
  <si>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</si>
  <si>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</si>
  <si>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</si>
  <si>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</si>
  <si>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</si>
  <si>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</si>
  <si>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</si>
  <si>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</si>
  <si>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</si>
  <si>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</si>
  <si>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</si>
  <si>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</si>
  <si>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</si>
  <si>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</si>
  <si>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</si>
  <si>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</si>
  <si>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</si>
  <si>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</si>
  <si>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</si>
  <si>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</si>
  <si>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</si>
  <si>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</si>
  <si>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</si>
  <si>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</si>
  <si>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</si>
  <si>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</si>
  <si>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</si>
  <si>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</si>
  <si>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</si>
  <si>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</si>
  <si>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</si>
  <si>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</si>
  <si>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</si>
  <si>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</si>
  <si>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</si>
  <si>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</si>
  <si>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</si>
  <si>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</si>
  <si>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</si>
  <si>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 K.</t>
  </si>
  <si>
    <t>Miča M.</t>
  </si>
  <si>
    <t>jaro 2017</t>
  </si>
  <si>
    <t>Matěj</t>
  </si>
  <si>
    <t>Miča</t>
  </si>
  <si>
    <t>Marek</t>
  </si>
  <si>
    <t>Frank</t>
  </si>
  <si>
    <t>Martin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</si>
  <si>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</si>
  <si>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</si>
  <si>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</si>
  <si>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</si>
  <si>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</si>
  <si>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</si>
  <si>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</si>
  <si>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</si>
  <si>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</si>
  <si>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</si>
  <si>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</si>
  <si>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</si>
  <si>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</si>
  <si>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</si>
  <si>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</si>
  <si>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</si>
  <si>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neregistrovaný</t>
  </si>
  <si>
    <t>nad 1100</t>
  </si>
  <si>
    <t>Berezjuk R.</t>
  </si>
  <si>
    <t>podzim 2017</t>
  </si>
  <si>
    <t>??</t>
  </si>
  <si>
    <t>2017 podzimní část</t>
  </si>
  <si>
    <t>12.9.</t>
  </si>
  <si>
    <t>19.9.</t>
  </si>
  <si>
    <t>26.9.</t>
  </si>
  <si>
    <t>3.10.</t>
  </si>
  <si>
    <t>17.10.</t>
  </si>
  <si>
    <t>24.10.</t>
  </si>
  <si>
    <t>12.12.</t>
  </si>
  <si>
    <t>5.12.</t>
  </si>
  <si>
    <t>21.11.</t>
  </si>
  <si>
    <t>14.11.</t>
  </si>
  <si>
    <t>31.10.</t>
  </si>
  <si>
    <t>Krejčok Roman</t>
  </si>
  <si>
    <t>Dudová Pavlína</t>
  </si>
  <si>
    <t>Garčic Antonín</t>
  </si>
  <si>
    <t>Zemek Antonín</t>
  </si>
  <si>
    <t>Krejčok Tobiáš</t>
  </si>
  <si>
    <t>Sysala</t>
  </si>
  <si>
    <t>1 - 0</t>
  </si>
  <si>
    <t>1/2</t>
  </si>
  <si>
    <t>0 - 1</t>
  </si>
  <si>
    <t>1K</t>
  </si>
  <si>
    <t>Lepík</t>
  </si>
  <si>
    <t>Krejčok R.</t>
  </si>
  <si>
    <t>Zemek</t>
  </si>
  <si>
    <t>Kawulok</t>
  </si>
  <si>
    <t>Pravec</t>
  </si>
  <si>
    <t>Frank A.</t>
  </si>
  <si>
    <t>Krejčok T.</t>
  </si>
  <si>
    <t>Zemková</t>
  </si>
  <si>
    <t>Frank M.</t>
  </si>
  <si>
    <t>Garčic</t>
  </si>
  <si>
    <t>Dudová</t>
  </si>
  <si>
    <t>Kuchař</t>
  </si>
  <si>
    <t>63.</t>
  </si>
  <si>
    <t>64.</t>
  </si>
  <si>
    <t>65.</t>
  </si>
  <si>
    <t>66.</t>
  </si>
  <si>
    <t>67.</t>
  </si>
  <si>
    <t>Přeborník okresu</t>
  </si>
  <si>
    <t>Dotace OV ŠS</t>
  </si>
  <si>
    <t xml:space="preserve">   rozpočtově již uhrazeno</t>
  </si>
  <si>
    <t>R.Krejčok</t>
  </si>
  <si>
    <t>do toho se nepočítá prémie pro přeborníka okresu Frýdek-Místek (ta je navíc)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</si>
  <si>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</si>
  <si>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</si>
  <si>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</si>
  <si>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Stanislav</t>
  </si>
  <si>
    <t xml:space="preserve">Lepík </t>
  </si>
  <si>
    <t>Jaroslav</t>
  </si>
  <si>
    <t xml:space="preserve">Zemková </t>
  </si>
  <si>
    <t>Klára</t>
  </si>
  <si>
    <t>Antonín</t>
  </si>
  <si>
    <t>Krejčok</t>
  </si>
  <si>
    <t>Roman</t>
  </si>
  <si>
    <t>Pavlína</t>
  </si>
  <si>
    <t>Tobiáš</t>
  </si>
  <si>
    <t>Pavel</t>
  </si>
  <si>
    <t>Aleš</t>
  </si>
  <si>
    <t>Kaňák Matyáš</t>
  </si>
  <si>
    <t>68.</t>
  </si>
  <si>
    <t>Kaňák M.</t>
  </si>
  <si>
    <t>Kaňák V.</t>
  </si>
  <si>
    <t>Matyáš</t>
  </si>
  <si>
    <t>Lička</t>
  </si>
  <si>
    <t>Denis</t>
  </si>
  <si>
    <t>Lička Denis</t>
  </si>
  <si>
    <t>69.</t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</si>
  <si>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1763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</si>
  <si>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1302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</si>
  <si>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1466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</si>
  <si>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1135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</si>
  <si>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1172</t>
    </r>
  </si>
  <si>
    <r>
      <rPr>
        <i/>
        <sz val="12"/>
        <color rgb="FF0070C0"/>
        <rFont val="Calibri"/>
        <family val="2"/>
        <charset val="238"/>
        <scheme val="minor"/>
      </rPr>
      <t>Sok.Mosty u J</t>
    </r>
    <r>
      <rPr>
        <sz val="12"/>
        <color theme="1"/>
        <rFont val="Calibri"/>
        <family val="2"/>
        <charset val="238"/>
        <scheme val="minor"/>
      </rPr>
      <t>. 1410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</si>
</sst>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&quot;Kč&quot;"/>
    <numFmt numFmtId="166" formatCode="0_ ;[Red]\-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3" borderId="13" xfId="0" applyFont="1" applyFill="1" applyBorder="1"/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4" fillId="0" borderId="0" xfId="0" applyFont="1"/>
    <xf numFmtId="49" fontId="54" fillId="0" borderId="0" xfId="0" applyNumberFormat="1" applyFont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49" fontId="22" fillId="14" borderId="0" xfId="0" applyNumberFormat="1" applyFont="1" applyFill="1" applyAlignment="1">
      <alignment horizontal="center"/>
    </xf>
    <xf numFmtId="0" fontId="0" fillId="0" borderId="40" xfId="0" applyFill="1" applyBorder="1"/>
    <xf numFmtId="0" fontId="3" fillId="0" borderId="15" xfId="0" applyFont="1" applyBorder="1"/>
    <xf numFmtId="0" fontId="3" fillId="0" borderId="14" xfId="0" applyFont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165" fontId="4" fillId="2" borderId="0" xfId="0" applyNumberFormat="1" applyFont="1" applyFill="1" applyAlignment="1">
      <alignment horizontal="right"/>
    </xf>
    <xf numFmtId="0" fontId="26" fillId="7" borderId="0" xfId="0" applyFont="1" applyFill="1"/>
    <xf numFmtId="0" fontId="39" fillId="0" borderId="0" xfId="0" applyFont="1"/>
    <xf numFmtId="0" fontId="43" fillId="15" borderId="9" xfId="0" applyFont="1" applyFill="1" applyBorder="1" applyAlignment="1">
      <alignment horizontal="center"/>
    </xf>
    <xf numFmtId="164" fontId="50" fillId="15" borderId="2" xfId="0" applyNumberFormat="1" applyFont="1" applyFill="1" applyBorder="1" applyAlignment="1">
      <alignment horizontal="center"/>
    </xf>
    <xf numFmtId="0" fontId="26" fillId="7" borderId="13" xfId="0" applyFont="1" applyFill="1" applyBorder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164" fontId="2" fillId="0" borderId="38" xfId="0" applyNumberFormat="1" applyFont="1" applyFill="1" applyBorder="1"/>
    <xf numFmtId="164" fontId="5" fillId="0" borderId="24" xfId="0" applyNumberFormat="1" applyFont="1" applyFill="1" applyBorder="1"/>
    <xf numFmtId="164" fontId="2" fillId="0" borderId="26" xfId="0" applyNumberFormat="1" applyFont="1" applyFill="1" applyBorder="1"/>
    <xf numFmtId="164" fontId="5" fillId="0" borderId="25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164" fontId="12" fillId="16" borderId="10" xfId="0" applyNumberFormat="1" applyFont="1" applyFill="1" applyBorder="1" applyAlignment="1">
      <alignment horizontal="center"/>
    </xf>
    <xf numFmtId="0" fontId="15" fillId="16" borderId="9" xfId="0" applyFont="1" applyFill="1" applyBorder="1" applyAlignment="1">
      <alignment horizontal="center"/>
    </xf>
    <xf numFmtId="0" fontId="16" fillId="16" borderId="9" xfId="0" applyFont="1" applyFill="1" applyBorder="1" applyAlignment="1">
      <alignment horizontal="center"/>
    </xf>
    <xf numFmtId="164" fontId="12" fillId="16" borderId="2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6699"/>
      <color rgb="FF33CC33"/>
      <color rgb="FFCCFF99"/>
      <color rgb="FF99FF66"/>
      <color rgb="FF008000"/>
      <color rgb="FF99CCFF"/>
      <color rgb="FFFFFF66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tabSelected="1" zoomScale="90" zoomScaleNormal="90" workbookViewId="0">
      <pane ySplit="5" topLeftCell="A6" activePane="bottomLeft" state="frozen"/>
      <selection pane="bottomLeft" activeCell="AA18" sqref="AA18"/>
    </sheetView>
  </sheetViews>
  <sheetFormatPr defaultColWidth="8.7109375" defaultRowHeight="17.25" x14ac:dyDescent="0.3"/>
  <cols>
    <col min="1" max="1" width="3.42578125" style="78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5" width="4.42578125" style="36" bestFit="1" customWidth="1"/>
    <col min="26" max="26" width="5.7109375" style="36" bestFit="1" customWidth="1"/>
    <col min="27" max="27" width="4.42578125" style="36" bestFit="1" customWidth="1"/>
    <col min="28" max="28" width="5.7109375" style="36" bestFit="1" customWidth="1"/>
    <col min="29" max="29" width="5.5703125" style="36" customWidth="1"/>
    <col min="30" max="16384" width="8.7109375" style="36"/>
  </cols>
  <sheetData>
    <row r="1" spans="1:28" x14ac:dyDescent="0.3">
      <c r="B1" s="32" t="str">
        <f>'Podle ELO'!A1</f>
        <v>Otevřený klubový přebor "Klubu přátel šachu ve Frýdku-Místku"</v>
      </c>
      <c r="C1" s="119"/>
      <c r="D1" s="33"/>
      <c r="F1" s="115"/>
      <c r="R1" s="37" t="str">
        <f>'Podle ELO'!Q1</f>
        <v>2017 podzimní část</v>
      </c>
    </row>
    <row r="2" spans="1:28" x14ac:dyDescent="0.3">
      <c r="B2" s="32"/>
      <c r="C2" s="126"/>
      <c r="D2" s="33"/>
      <c r="F2" s="115"/>
    </row>
    <row r="3" spans="1:28" ht="18" thickBot="1" x14ac:dyDescent="0.35">
      <c r="A3" s="91" t="s">
        <v>76</v>
      </c>
      <c r="B3" s="92"/>
      <c r="C3" s="92"/>
      <c r="D3" s="92"/>
    </row>
    <row r="4" spans="1:28" s="40" customFormat="1" x14ac:dyDescent="0.3">
      <c r="A4" s="81"/>
      <c r="B4" s="362" t="s">
        <v>2</v>
      </c>
      <c r="C4" s="363"/>
      <c r="D4" s="38" t="s">
        <v>3</v>
      </c>
      <c r="E4" s="39"/>
      <c r="F4" s="113" t="s">
        <v>15</v>
      </c>
      <c r="G4" s="368" t="s">
        <v>4</v>
      </c>
      <c r="H4" s="363"/>
      <c r="I4" s="362" t="s">
        <v>5</v>
      </c>
      <c r="J4" s="363"/>
      <c r="K4" s="362" t="s">
        <v>6</v>
      </c>
      <c r="L4" s="363"/>
      <c r="M4" s="362" t="s">
        <v>7</v>
      </c>
      <c r="N4" s="363"/>
      <c r="O4" s="362" t="s">
        <v>8</v>
      </c>
      <c r="P4" s="363"/>
      <c r="Q4" s="362" t="s">
        <v>9</v>
      </c>
      <c r="R4" s="363"/>
      <c r="S4" s="362" t="s">
        <v>10</v>
      </c>
      <c r="T4" s="363"/>
      <c r="U4" s="362" t="s">
        <v>11</v>
      </c>
      <c r="V4" s="363"/>
      <c r="W4" s="362" t="s">
        <v>12</v>
      </c>
      <c r="X4" s="363"/>
      <c r="Y4" s="362" t="s">
        <v>13</v>
      </c>
      <c r="Z4" s="363"/>
      <c r="AA4" s="362" t="s">
        <v>14</v>
      </c>
      <c r="AB4" s="363"/>
    </row>
    <row r="5" spans="1:28" s="40" customFormat="1" ht="18" thickBot="1" x14ac:dyDescent="0.35">
      <c r="A5" s="82"/>
      <c r="B5" s="127" t="s">
        <v>125</v>
      </c>
      <c r="C5" s="128" t="s">
        <v>126</v>
      </c>
      <c r="D5" s="77" t="s">
        <v>1</v>
      </c>
      <c r="E5" s="41"/>
      <c r="F5" s="114" t="s">
        <v>75</v>
      </c>
      <c r="G5" s="364" t="str">
        <f>'Podle ELO'!F4</f>
        <v>12.9.</v>
      </c>
      <c r="H5" s="365"/>
      <c r="I5" s="364" t="str">
        <f>'Podle ELO'!H4</f>
        <v>19.9.</v>
      </c>
      <c r="J5" s="365"/>
      <c r="K5" s="364" t="str">
        <f>'Podle ELO'!J4</f>
        <v>26.9.</v>
      </c>
      <c r="L5" s="365"/>
      <c r="M5" s="364" t="str">
        <f>'Podle ELO'!L4</f>
        <v>3.10.</v>
      </c>
      <c r="N5" s="365"/>
      <c r="O5" s="364" t="str">
        <f>'Podle ELO'!N4</f>
        <v>17.10.</v>
      </c>
      <c r="P5" s="365"/>
      <c r="Q5" s="364" t="str">
        <f>'Podle ELO'!P4</f>
        <v>24.10.</v>
      </c>
      <c r="R5" s="365"/>
      <c r="S5" s="364" t="str">
        <f>'Podle ELO'!R4</f>
        <v>31.10.</v>
      </c>
      <c r="T5" s="365"/>
      <c r="U5" s="364" t="str">
        <f>'Podle ELO'!T4</f>
        <v>14.11.</v>
      </c>
      <c r="V5" s="365"/>
      <c r="W5" s="364" t="str">
        <f>'Podle ELO'!V4</f>
        <v>21.11.</v>
      </c>
      <c r="X5" s="365"/>
      <c r="Y5" s="364" t="str">
        <f>'Podle ELO'!X4</f>
        <v>5.12.</v>
      </c>
      <c r="Z5" s="365"/>
      <c r="AA5" s="364" t="str">
        <f>'Podle ELO'!Z4</f>
        <v>12.12.</v>
      </c>
      <c r="AB5" s="365"/>
    </row>
    <row r="6" spans="1:28" x14ac:dyDescent="0.3">
      <c r="A6" s="344" t="s">
        <v>19</v>
      </c>
      <c r="B6" s="352">
        <v>2</v>
      </c>
      <c r="C6" s="353"/>
      <c r="D6" s="89" t="s">
        <v>245</v>
      </c>
      <c r="E6" s="54"/>
      <c r="F6" s="354">
        <v>1</v>
      </c>
      <c r="G6" s="48">
        <v>7</v>
      </c>
      <c r="H6" s="366">
        <v>2</v>
      </c>
      <c r="I6" s="297">
        <v>6</v>
      </c>
      <c r="J6" s="366">
        <v>3</v>
      </c>
      <c r="K6" s="296">
        <v>1</v>
      </c>
      <c r="L6" s="366">
        <v>4</v>
      </c>
      <c r="M6" s="296">
        <v>24</v>
      </c>
      <c r="N6" s="366">
        <v>5</v>
      </c>
      <c r="O6" s="296">
        <v>3</v>
      </c>
      <c r="P6" s="366">
        <v>6</v>
      </c>
      <c r="Q6" s="297">
        <v>4</v>
      </c>
      <c r="R6" s="366">
        <v>7</v>
      </c>
      <c r="S6" s="298"/>
      <c r="T6" s="342"/>
      <c r="U6" s="297"/>
      <c r="V6" s="342"/>
      <c r="W6" s="297"/>
      <c r="X6" s="342"/>
      <c r="Y6" s="297"/>
      <c r="Z6" s="342"/>
      <c r="AA6" s="296"/>
      <c r="AB6" s="342"/>
    </row>
    <row r="7" spans="1:28" ht="18" thickBot="1" x14ac:dyDescent="0.35">
      <c r="A7" s="345"/>
      <c r="B7" s="129">
        <v>1913</v>
      </c>
      <c r="C7" s="133">
        <v>1925</v>
      </c>
      <c r="D7" s="90" t="s">
        <v>246</v>
      </c>
      <c r="E7" s="55"/>
      <c r="F7" s="355"/>
      <c r="G7" s="46">
        <v>1</v>
      </c>
      <c r="H7" s="367"/>
      <c r="I7" s="299">
        <v>1</v>
      </c>
      <c r="J7" s="367"/>
      <c r="K7" s="299">
        <v>1</v>
      </c>
      <c r="L7" s="367"/>
      <c r="M7" s="300">
        <v>1</v>
      </c>
      <c r="N7" s="367"/>
      <c r="O7" s="299">
        <v>1</v>
      </c>
      <c r="P7" s="367"/>
      <c r="Q7" s="299">
        <v>1</v>
      </c>
      <c r="R7" s="367"/>
      <c r="S7" s="300"/>
      <c r="T7" s="343"/>
      <c r="U7" s="300"/>
      <c r="V7" s="343"/>
      <c r="W7" s="300"/>
      <c r="X7" s="343"/>
      <c r="Y7" s="300"/>
      <c r="Z7" s="343"/>
      <c r="AA7" s="300"/>
      <c r="AB7" s="343"/>
    </row>
    <row r="8" spans="1:28" x14ac:dyDescent="0.3">
      <c r="A8" s="344" t="s">
        <v>20</v>
      </c>
      <c r="B8" s="352">
        <v>1</v>
      </c>
      <c r="C8" s="353"/>
      <c r="D8" s="89" t="s">
        <v>303</v>
      </c>
      <c r="E8" s="54"/>
      <c r="F8" s="354">
        <v>1</v>
      </c>
      <c r="G8" s="301">
        <v>12</v>
      </c>
      <c r="H8" s="340">
        <v>2</v>
      </c>
      <c r="I8" s="301">
        <v>8</v>
      </c>
      <c r="J8" s="366">
        <v>3</v>
      </c>
      <c r="K8" s="297">
        <v>2</v>
      </c>
      <c r="L8" s="360">
        <v>3</v>
      </c>
      <c r="M8" s="297">
        <v>13</v>
      </c>
      <c r="N8" s="360">
        <v>4</v>
      </c>
      <c r="O8" s="296">
        <v>6</v>
      </c>
      <c r="P8" s="360">
        <v>5</v>
      </c>
      <c r="Q8" s="303">
        <v>3</v>
      </c>
      <c r="R8" s="360">
        <v>6</v>
      </c>
      <c r="S8" s="297"/>
      <c r="T8" s="342"/>
      <c r="U8" s="301"/>
      <c r="V8" s="342"/>
      <c r="W8" s="301"/>
      <c r="X8" s="342"/>
      <c r="Y8" s="298"/>
      <c r="Z8" s="342"/>
      <c r="AA8" s="301"/>
      <c r="AB8" s="342"/>
    </row>
    <row r="9" spans="1:28" ht="18" thickBot="1" x14ac:dyDescent="0.35">
      <c r="A9" s="345"/>
      <c r="B9" s="129">
        <v>2154</v>
      </c>
      <c r="C9" s="133">
        <v>2161</v>
      </c>
      <c r="D9" s="90" t="s">
        <v>244</v>
      </c>
      <c r="E9" s="55"/>
      <c r="F9" s="355"/>
      <c r="G9" s="299">
        <v>1</v>
      </c>
      <c r="H9" s="341"/>
      <c r="I9" s="299">
        <v>1</v>
      </c>
      <c r="J9" s="367"/>
      <c r="K9" s="299">
        <v>0</v>
      </c>
      <c r="L9" s="361"/>
      <c r="M9" s="299">
        <v>1</v>
      </c>
      <c r="N9" s="361"/>
      <c r="O9" s="299">
        <v>1</v>
      </c>
      <c r="P9" s="361"/>
      <c r="Q9" s="299">
        <v>1</v>
      </c>
      <c r="R9" s="361"/>
      <c r="S9" s="300"/>
      <c r="T9" s="343"/>
      <c r="U9" s="299"/>
      <c r="V9" s="343"/>
      <c r="W9" s="299"/>
      <c r="X9" s="343"/>
      <c r="Y9" s="300"/>
      <c r="Z9" s="343"/>
      <c r="AA9" s="300"/>
      <c r="AB9" s="343"/>
    </row>
    <row r="10" spans="1:28" x14ac:dyDescent="0.3">
      <c r="A10" s="344" t="s">
        <v>21</v>
      </c>
      <c r="B10" s="352">
        <v>3</v>
      </c>
      <c r="C10" s="353"/>
      <c r="D10" s="89" t="s">
        <v>84</v>
      </c>
      <c r="E10" s="54"/>
      <c r="F10" s="354">
        <v>1</v>
      </c>
      <c r="G10" s="336">
        <v>5</v>
      </c>
      <c r="H10" s="366">
        <v>2</v>
      </c>
      <c r="I10" s="297">
        <v>13</v>
      </c>
      <c r="J10" s="366">
        <v>3</v>
      </c>
      <c r="K10" s="283" t="s">
        <v>210</v>
      </c>
      <c r="L10" s="360">
        <v>3</v>
      </c>
      <c r="M10" s="296">
        <v>15</v>
      </c>
      <c r="N10" s="360">
        <v>4</v>
      </c>
      <c r="O10" s="297">
        <v>2</v>
      </c>
      <c r="P10" s="350">
        <v>4</v>
      </c>
      <c r="Q10" s="301">
        <v>1</v>
      </c>
      <c r="R10" s="350">
        <v>4</v>
      </c>
      <c r="S10" s="297"/>
      <c r="T10" s="338"/>
      <c r="U10" s="296"/>
      <c r="V10" s="342"/>
      <c r="W10" s="297"/>
      <c r="X10" s="338"/>
      <c r="Y10" s="301"/>
      <c r="Z10" s="338"/>
      <c r="AA10" s="297"/>
      <c r="AB10" s="338"/>
    </row>
    <row r="11" spans="1:28" ht="18" thickBot="1" x14ac:dyDescent="0.35">
      <c r="A11" s="345"/>
      <c r="B11" s="129">
        <v>1906</v>
      </c>
      <c r="C11" s="133">
        <v>1901</v>
      </c>
      <c r="D11" s="90" t="s">
        <v>85</v>
      </c>
      <c r="E11" s="55"/>
      <c r="F11" s="355"/>
      <c r="G11" s="334">
        <v>1</v>
      </c>
      <c r="H11" s="367"/>
      <c r="I11" s="299">
        <v>1</v>
      </c>
      <c r="J11" s="367"/>
      <c r="K11" s="284">
        <v>0</v>
      </c>
      <c r="L11" s="361"/>
      <c r="M11" s="299">
        <v>1</v>
      </c>
      <c r="N11" s="361"/>
      <c r="O11" s="300">
        <v>0</v>
      </c>
      <c r="P11" s="351"/>
      <c r="Q11" s="300">
        <v>0</v>
      </c>
      <c r="R11" s="351"/>
      <c r="S11" s="300"/>
      <c r="T11" s="339"/>
      <c r="U11" s="300"/>
      <c r="V11" s="343"/>
      <c r="W11" s="299"/>
      <c r="X11" s="339"/>
      <c r="Y11" s="300"/>
      <c r="Z11" s="339"/>
      <c r="AA11" s="300"/>
      <c r="AB11" s="339"/>
    </row>
    <row r="12" spans="1:28" x14ac:dyDescent="0.3">
      <c r="A12" s="344" t="s">
        <v>22</v>
      </c>
      <c r="B12" s="352">
        <v>6</v>
      </c>
      <c r="C12" s="353"/>
      <c r="D12" s="89" t="s">
        <v>320</v>
      </c>
      <c r="E12" s="54"/>
      <c r="F12" s="354">
        <v>1</v>
      </c>
      <c r="G12" s="43">
        <v>10</v>
      </c>
      <c r="H12" s="340">
        <v>2</v>
      </c>
      <c r="I12" s="301">
        <v>2</v>
      </c>
      <c r="J12" s="342">
        <v>2</v>
      </c>
      <c r="K12" s="297">
        <v>5</v>
      </c>
      <c r="L12" s="350">
        <v>2.5</v>
      </c>
      <c r="M12" s="296">
        <v>12</v>
      </c>
      <c r="N12" s="350">
        <v>3</v>
      </c>
      <c r="O12" s="297">
        <v>1</v>
      </c>
      <c r="P12" s="338">
        <v>3</v>
      </c>
      <c r="Q12" s="335">
        <v>20</v>
      </c>
      <c r="R12" s="350">
        <v>4</v>
      </c>
      <c r="S12" s="296"/>
      <c r="T12" s="342"/>
      <c r="U12" s="297"/>
      <c r="V12" s="338"/>
      <c r="W12" s="297"/>
      <c r="X12" s="338"/>
      <c r="Y12" s="301"/>
      <c r="Z12" s="338"/>
      <c r="AA12" s="301"/>
      <c r="AB12" s="342"/>
    </row>
    <row r="13" spans="1:28" ht="18" thickBot="1" x14ac:dyDescent="0.35">
      <c r="A13" s="345"/>
      <c r="B13" s="129">
        <v>1763</v>
      </c>
      <c r="C13" s="133">
        <v>1756</v>
      </c>
      <c r="D13" s="90" t="s">
        <v>321</v>
      </c>
      <c r="E13" s="55"/>
      <c r="F13" s="355"/>
      <c r="G13" s="46">
        <v>1</v>
      </c>
      <c r="H13" s="341"/>
      <c r="I13" s="299">
        <v>0</v>
      </c>
      <c r="J13" s="343"/>
      <c r="K13" s="299">
        <v>0.5</v>
      </c>
      <c r="L13" s="351"/>
      <c r="M13" s="300">
        <v>0.5</v>
      </c>
      <c r="N13" s="351"/>
      <c r="O13" s="300">
        <v>0</v>
      </c>
      <c r="P13" s="339"/>
      <c r="Q13" s="337">
        <v>1</v>
      </c>
      <c r="R13" s="351"/>
      <c r="S13" s="300"/>
      <c r="T13" s="343"/>
      <c r="U13" s="299"/>
      <c r="V13" s="339"/>
      <c r="W13" s="299"/>
      <c r="X13" s="339"/>
      <c r="Y13" s="300"/>
      <c r="Z13" s="339"/>
      <c r="AA13" s="300"/>
      <c r="AB13" s="343"/>
    </row>
    <row r="14" spans="1:28" x14ac:dyDescent="0.3">
      <c r="A14" s="344" t="s">
        <v>23</v>
      </c>
      <c r="B14" s="352">
        <v>8</v>
      </c>
      <c r="C14" s="353"/>
      <c r="D14" s="89" t="s">
        <v>183</v>
      </c>
      <c r="E14" s="54"/>
      <c r="F14" s="354">
        <v>1</v>
      </c>
      <c r="G14" s="296">
        <v>4</v>
      </c>
      <c r="H14" s="356">
        <v>1.5</v>
      </c>
      <c r="I14" s="297">
        <v>1</v>
      </c>
      <c r="J14" s="338">
        <v>1.5</v>
      </c>
      <c r="K14" s="296">
        <v>10</v>
      </c>
      <c r="L14" s="358">
        <v>2.5</v>
      </c>
      <c r="M14" s="297">
        <v>4</v>
      </c>
      <c r="N14" s="350">
        <v>3</v>
      </c>
      <c r="O14" s="335">
        <v>14</v>
      </c>
      <c r="P14" s="350">
        <v>4</v>
      </c>
      <c r="Q14" s="283" t="s">
        <v>210</v>
      </c>
      <c r="R14" s="350">
        <v>4</v>
      </c>
      <c r="S14" s="301"/>
      <c r="T14" s="338"/>
      <c r="U14" s="298"/>
      <c r="V14" s="338"/>
      <c r="W14" s="298"/>
      <c r="X14" s="342"/>
      <c r="Y14" s="297"/>
      <c r="Z14" s="338"/>
      <c r="AA14" s="298"/>
      <c r="AB14" s="342"/>
    </row>
    <row r="15" spans="1:28" ht="18" thickBot="1" x14ac:dyDescent="0.35">
      <c r="A15" s="345"/>
      <c r="B15" s="129">
        <v>1678</v>
      </c>
      <c r="C15" s="133">
        <v>1693</v>
      </c>
      <c r="D15" s="90" t="s">
        <v>184</v>
      </c>
      <c r="E15" s="55"/>
      <c r="F15" s="355"/>
      <c r="G15" s="47">
        <v>0.5</v>
      </c>
      <c r="H15" s="357"/>
      <c r="I15" s="300">
        <v>0</v>
      </c>
      <c r="J15" s="339"/>
      <c r="K15" s="299">
        <v>1</v>
      </c>
      <c r="L15" s="359"/>
      <c r="M15" s="299">
        <v>0.5</v>
      </c>
      <c r="N15" s="351"/>
      <c r="O15" s="337">
        <v>1</v>
      </c>
      <c r="P15" s="351"/>
      <c r="Q15" s="284">
        <v>0</v>
      </c>
      <c r="R15" s="351"/>
      <c r="S15" s="300"/>
      <c r="T15" s="339"/>
      <c r="U15" s="300"/>
      <c r="V15" s="339"/>
      <c r="W15" s="300"/>
      <c r="X15" s="343"/>
      <c r="Y15" s="299"/>
      <c r="Z15" s="339"/>
      <c r="AA15" s="300"/>
      <c r="AB15" s="343"/>
    </row>
    <row r="16" spans="1:28" x14ac:dyDescent="0.3">
      <c r="A16" s="344" t="s">
        <v>24</v>
      </c>
      <c r="B16" s="352">
        <v>9</v>
      </c>
      <c r="C16" s="353"/>
      <c r="D16" s="89" t="s">
        <v>323</v>
      </c>
      <c r="E16" s="54"/>
      <c r="F16" s="354">
        <v>1</v>
      </c>
      <c r="G16" s="43">
        <v>5</v>
      </c>
      <c r="H16" s="340">
        <v>1</v>
      </c>
      <c r="I16" s="301">
        <v>11</v>
      </c>
      <c r="J16" s="340">
        <v>2</v>
      </c>
      <c r="K16" s="283" t="s">
        <v>210</v>
      </c>
      <c r="L16" s="340">
        <v>2</v>
      </c>
      <c r="M16" s="301">
        <v>16</v>
      </c>
      <c r="N16" s="350">
        <v>3</v>
      </c>
      <c r="O16" s="298">
        <v>12</v>
      </c>
      <c r="P16" s="350">
        <v>4</v>
      </c>
      <c r="Q16" s="283" t="s">
        <v>210</v>
      </c>
      <c r="R16" s="350">
        <v>4</v>
      </c>
      <c r="S16" s="296"/>
      <c r="T16" s="342"/>
      <c r="U16" s="298"/>
      <c r="V16" s="342"/>
      <c r="W16" s="303"/>
      <c r="X16" s="338"/>
      <c r="Y16" s="296"/>
      <c r="Z16" s="338"/>
      <c r="AA16" s="301"/>
      <c r="AB16" s="338"/>
    </row>
    <row r="17" spans="1:28" ht="18" thickBot="1" x14ac:dyDescent="0.35">
      <c r="A17" s="345"/>
      <c r="B17" s="129">
        <v>1649</v>
      </c>
      <c r="C17" s="133">
        <v>1639</v>
      </c>
      <c r="D17" s="90" t="s">
        <v>326</v>
      </c>
      <c r="E17" s="55"/>
      <c r="F17" s="355"/>
      <c r="G17" s="47">
        <v>0</v>
      </c>
      <c r="H17" s="341"/>
      <c r="I17" s="300">
        <v>1</v>
      </c>
      <c r="J17" s="341"/>
      <c r="K17" s="284">
        <v>0</v>
      </c>
      <c r="L17" s="341"/>
      <c r="M17" s="300">
        <v>1</v>
      </c>
      <c r="N17" s="351"/>
      <c r="O17" s="304">
        <v>1</v>
      </c>
      <c r="P17" s="351"/>
      <c r="Q17" s="284">
        <v>0</v>
      </c>
      <c r="R17" s="351"/>
      <c r="S17" s="299"/>
      <c r="T17" s="343"/>
      <c r="U17" s="300"/>
      <c r="V17" s="343"/>
      <c r="W17" s="299"/>
      <c r="X17" s="339"/>
      <c r="Y17" s="300"/>
      <c r="Z17" s="339"/>
      <c r="AA17" s="302"/>
      <c r="AB17" s="339"/>
    </row>
    <row r="18" spans="1:28" x14ac:dyDescent="0.3">
      <c r="A18" s="344" t="s">
        <v>25</v>
      </c>
      <c r="B18" s="352">
        <v>5</v>
      </c>
      <c r="C18" s="353"/>
      <c r="D18" s="89" t="s">
        <v>318</v>
      </c>
      <c r="E18" s="54"/>
      <c r="F18" s="354">
        <v>1</v>
      </c>
      <c r="G18" s="296">
        <v>9</v>
      </c>
      <c r="H18" s="340">
        <v>2</v>
      </c>
      <c r="I18" s="335">
        <v>3</v>
      </c>
      <c r="J18" s="342">
        <v>2</v>
      </c>
      <c r="K18" s="296">
        <v>6</v>
      </c>
      <c r="L18" s="358">
        <v>2.5</v>
      </c>
      <c r="M18" s="283" t="s">
        <v>210</v>
      </c>
      <c r="N18" s="338">
        <v>2.5</v>
      </c>
      <c r="O18" s="297">
        <v>19</v>
      </c>
      <c r="P18" s="342">
        <v>3.5</v>
      </c>
      <c r="Q18" s="283" t="s">
        <v>210</v>
      </c>
      <c r="R18" s="342">
        <v>3.5</v>
      </c>
      <c r="S18" s="298"/>
      <c r="T18" s="342"/>
      <c r="U18" s="301"/>
      <c r="V18" s="338"/>
      <c r="W18" s="301"/>
      <c r="X18" s="338"/>
      <c r="Y18" s="297"/>
      <c r="Z18" s="338"/>
      <c r="AA18" s="298"/>
      <c r="AB18" s="342"/>
    </row>
    <row r="19" spans="1:28" ht="18" thickBot="1" x14ac:dyDescent="0.35">
      <c r="A19" s="345"/>
      <c r="B19" s="129">
        <v>1770</v>
      </c>
      <c r="C19" s="133">
        <v>1782</v>
      </c>
      <c r="D19" s="90" t="s">
        <v>319</v>
      </c>
      <c r="E19" s="55"/>
      <c r="F19" s="355"/>
      <c r="G19" s="47">
        <v>1</v>
      </c>
      <c r="H19" s="341"/>
      <c r="I19" s="337">
        <v>0</v>
      </c>
      <c r="J19" s="343"/>
      <c r="K19" s="302">
        <v>0.5</v>
      </c>
      <c r="L19" s="359"/>
      <c r="M19" s="284">
        <v>0</v>
      </c>
      <c r="N19" s="339"/>
      <c r="O19" s="299">
        <v>1</v>
      </c>
      <c r="P19" s="343"/>
      <c r="Q19" s="284">
        <v>0</v>
      </c>
      <c r="R19" s="343"/>
      <c r="S19" s="300"/>
      <c r="T19" s="343"/>
      <c r="U19" s="300"/>
      <c r="V19" s="339"/>
      <c r="W19" s="300"/>
      <c r="X19" s="339"/>
      <c r="Y19" s="302"/>
      <c r="Z19" s="339"/>
      <c r="AA19" s="302"/>
      <c r="AB19" s="343"/>
    </row>
    <row r="20" spans="1:28" x14ac:dyDescent="0.3">
      <c r="A20" s="344" t="s">
        <v>26</v>
      </c>
      <c r="B20" s="352">
        <v>11</v>
      </c>
      <c r="C20" s="353"/>
      <c r="D20" s="89" t="s">
        <v>323</v>
      </c>
      <c r="E20" s="54"/>
      <c r="F20" s="354">
        <v>1</v>
      </c>
      <c r="G20" s="48">
        <v>15</v>
      </c>
      <c r="H20" s="340">
        <v>2</v>
      </c>
      <c r="I20" s="298">
        <v>9</v>
      </c>
      <c r="J20" s="342">
        <v>2</v>
      </c>
      <c r="K20" s="298">
        <v>7</v>
      </c>
      <c r="L20" s="338">
        <v>2</v>
      </c>
      <c r="M20" s="301">
        <v>19</v>
      </c>
      <c r="N20" s="338">
        <v>2.5</v>
      </c>
      <c r="O20" s="298">
        <v>14</v>
      </c>
      <c r="P20" s="342">
        <v>3.5</v>
      </c>
      <c r="Q20" s="283" t="s">
        <v>210</v>
      </c>
      <c r="R20" s="342">
        <v>3.5</v>
      </c>
      <c r="S20" s="296"/>
      <c r="T20" s="338"/>
      <c r="U20" s="301"/>
      <c r="V20" s="338"/>
      <c r="W20" s="301"/>
      <c r="X20" s="338"/>
      <c r="Y20" s="296"/>
      <c r="Z20" s="338"/>
      <c r="AA20" s="297"/>
      <c r="AB20" s="342"/>
    </row>
    <row r="21" spans="1:28" ht="18" thickBot="1" x14ac:dyDescent="0.35">
      <c r="A21" s="345"/>
      <c r="B21" s="129">
        <v>1525</v>
      </c>
      <c r="C21" s="133">
        <v>1525</v>
      </c>
      <c r="D21" s="90" t="s">
        <v>324</v>
      </c>
      <c r="E21" s="55"/>
      <c r="F21" s="355"/>
      <c r="G21" s="47">
        <v>1</v>
      </c>
      <c r="H21" s="341"/>
      <c r="I21" s="300">
        <v>0</v>
      </c>
      <c r="J21" s="343"/>
      <c r="K21" s="300">
        <v>0</v>
      </c>
      <c r="L21" s="339"/>
      <c r="M21" s="300">
        <v>0.5</v>
      </c>
      <c r="N21" s="339"/>
      <c r="O21" s="299">
        <v>1</v>
      </c>
      <c r="P21" s="343"/>
      <c r="Q21" s="284">
        <v>0</v>
      </c>
      <c r="R21" s="343"/>
      <c r="S21" s="299"/>
      <c r="T21" s="339"/>
      <c r="U21" s="300"/>
      <c r="V21" s="339"/>
      <c r="W21" s="300"/>
      <c r="X21" s="339"/>
      <c r="Y21" s="300"/>
      <c r="Z21" s="339"/>
      <c r="AA21" s="300"/>
      <c r="AB21" s="343"/>
    </row>
    <row r="22" spans="1:28" x14ac:dyDescent="0.3">
      <c r="A22" s="344" t="s">
        <v>27</v>
      </c>
      <c r="B22" s="346">
        <v>15</v>
      </c>
      <c r="C22" s="347"/>
      <c r="D22" s="89" t="s">
        <v>87</v>
      </c>
      <c r="E22" s="54"/>
      <c r="F22" s="348">
        <v>0</v>
      </c>
      <c r="G22" s="43">
        <v>11</v>
      </c>
      <c r="H22" s="340">
        <v>0</v>
      </c>
      <c r="I22" s="301">
        <v>22</v>
      </c>
      <c r="J22" s="338">
        <v>1</v>
      </c>
      <c r="K22" s="298">
        <v>16</v>
      </c>
      <c r="L22" s="338">
        <v>2</v>
      </c>
      <c r="M22" s="298">
        <v>3</v>
      </c>
      <c r="N22" s="338">
        <v>2</v>
      </c>
      <c r="O22" s="296">
        <v>10</v>
      </c>
      <c r="P22" s="342">
        <v>2.5</v>
      </c>
      <c r="Q22" s="296">
        <v>14</v>
      </c>
      <c r="R22" s="338">
        <v>3.5</v>
      </c>
      <c r="S22" s="303"/>
      <c r="T22" s="342"/>
      <c r="U22" s="297"/>
      <c r="V22" s="342"/>
      <c r="W22" s="303"/>
      <c r="X22" s="342"/>
      <c r="Y22" s="301"/>
      <c r="Z22" s="342"/>
      <c r="AA22" s="298"/>
      <c r="AB22" s="342"/>
    </row>
    <row r="23" spans="1:28" ht="18" thickBot="1" x14ac:dyDescent="0.35">
      <c r="A23" s="345"/>
      <c r="B23" s="129">
        <v>1466</v>
      </c>
      <c r="C23" s="133">
        <v>1500</v>
      </c>
      <c r="D23" s="90" t="s">
        <v>86</v>
      </c>
      <c r="E23" s="55"/>
      <c r="F23" s="349"/>
      <c r="G23" s="47">
        <v>0</v>
      </c>
      <c r="H23" s="341"/>
      <c r="I23" s="302">
        <v>1</v>
      </c>
      <c r="J23" s="339"/>
      <c r="K23" s="302">
        <v>1</v>
      </c>
      <c r="L23" s="339"/>
      <c r="M23" s="302">
        <v>0</v>
      </c>
      <c r="N23" s="339"/>
      <c r="O23" s="299">
        <v>0.5</v>
      </c>
      <c r="P23" s="343"/>
      <c r="Q23" s="300">
        <v>1</v>
      </c>
      <c r="R23" s="339"/>
      <c r="S23" s="299"/>
      <c r="T23" s="343"/>
      <c r="U23" s="300"/>
      <c r="V23" s="343"/>
      <c r="W23" s="299"/>
      <c r="X23" s="343"/>
      <c r="Y23" s="302"/>
      <c r="Z23" s="343"/>
      <c r="AA23" s="299"/>
      <c r="AB23" s="343"/>
    </row>
    <row r="24" spans="1:28" x14ac:dyDescent="0.3">
      <c r="A24" s="344" t="s">
        <v>28</v>
      </c>
      <c r="B24" s="352">
        <v>4</v>
      </c>
      <c r="C24" s="353"/>
      <c r="D24" s="89" t="s">
        <v>247</v>
      </c>
      <c r="E24" s="54"/>
      <c r="F24" s="354">
        <v>1</v>
      </c>
      <c r="G24" s="43">
        <v>8</v>
      </c>
      <c r="H24" s="340">
        <v>1.5</v>
      </c>
      <c r="I24" s="296">
        <v>12</v>
      </c>
      <c r="J24" s="360">
        <v>2.5</v>
      </c>
      <c r="K24" s="283" t="s">
        <v>210</v>
      </c>
      <c r="L24" s="350">
        <v>2.5</v>
      </c>
      <c r="M24" s="301">
        <v>8</v>
      </c>
      <c r="N24" s="350">
        <v>3</v>
      </c>
      <c r="O24" s="283" t="s">
        <v>210</v>
      </c>
      <c r="P24" s="342">
        <v>3</v>
      </c>
      <c r="Q24" s="301">
        <v>2</v>
      </c>
      <c r="R24" s="342">
        <v>3</v>
      </c>
      <c r="S24" s="296"/>
      <c r="T24" s="342"/>
      <c r="U24" s="298"/>
      <c r="V24" s="338"/>
      <c r="W24" s="296"/>
      <c r="X24" s="338"/>
      <c r="Y24" s="298"/>
      <c r="Z24" s="342"/>
      <c r="AA24" s="297"/>
      <c r="AB24" s="342"/>
    </row>
    <row r="25" spans="1:28" ht="18" thickBot="1" x14ac:dyDescent="0.35">
      <c r="A25" s="345"/>
      <c r="B25" s="129">
        <v>1828</v>
      </c>
      <c r="C25" s="133">
        <v>1871</v>
      </c>
      <c r="D25" s="90" t="s">
        <v>249</v>
      </c>
      <c r="E25" s="55"/>
      <c r="F25" s="355"/>
      <c r="G25" s="47">
        <v>0.5</v>
      </c>
      <c r="H25" s="341"/>
      <c r="I25" s="300">
        <v>1</v>
      </c>
      <c r="J25" s="361"/>
      <c r="K25" s="284">
        <v>0</v>
      </c>
      <c r="L25" s="351"/>
      <c r="M25" s="300">
        <v>0.5</v>
      </c>
      <c r="N25" s="351"/>
      <c r="O25" s="284">
        <v>0</v>
      </c>
      <c r="P25" s="343"/>
      <c r="Q25" s="300">
        <v>0</v>
      </c>
      <c r="R25" s="343"/>
      <c r="S25" s="300"/>
      <c r="T25" s="343"/>
      <c r="U25" s="302"/>
      <c r="V25" s="339"/>
      <c r="W25" s="300"/>
      <c r="X25" s="339"/>
      <c r="Y25" s="300"/>
      <c r="Z25" s="343"/>
      <c r="AA25" s="300"/>
      <c r="AB25" s="343"/>
    </row>
    <row r="26" spans="1:28" x14ac:dyDescent="0.3">
      <c r="A26" s="344" t="s">
        <v>29</v>
      </c>
      <c r="B26" s="352">
        <v>7</v>
      </c>
      <c r="C26" s="353"/>
      <c r="D26" s="89" t="s">
        <v>287</v>
      </c>
      <c r="E26" s="54"/>
      <c r="F26" s="354">
        <v>1</v>
      </c>
      <c r="G26" s="43">
        <v>2</v>
      </c>
      <c r="H26" s="340">
        <v>1</v>
      </c>
      <c r="I26" s="296">
        <v>19</v>
      </c>
      <c r="J26" s="342">
        <v>2</v>
      </c>
      <c r="K26" s="296">
        <v>11</v>
      </c>
      <c r="L26" s="360">
        <v>3</v>
      </c>
      <c r="M26" s="283" t="s">
        <v>210</v>
      </c>
      <c r="N26" s="350">
        <v>3</v>
      </c>
      <c r="O26" s="283" t="s">
        <v>210</v>
      </c>
      <c r="P26" s="342">
        <v>3</v>
      </c>
      <c r="Q26" s="283" t="s">
        <v>210</v>
      </c>
      <c r="R26" s="342">
        <v>3</v>
      </c>
      <c r="S26" s="297"/>
      <c r="T26" s="342"/>
      <c r="U26" s="296"/>
      <c r="V26" s="342"/>
      <c r="W26" s="303"/>
      <c r="X26" s="342"/>
      <c r="Y26" s="303"/>
      <c r="Z26" s="342"/>
      <c r="AA26" s="303"/>
      <c r="AB26" s="338"/>
    </row>
    <row r="27" spans="1:28" ht="18" thickBot="1" x14ac:dyDescent="0.35">
      <c r="A27" s="345"/>
      <c r="B27" s="129">
        <v>1716</v>
      </c>
      <c r="C27" s="133">
        <v>1721</v>
      </c>
      <c r="D27" s="90" t="s">
        <v>317</v>
      </c>
      <c r="E27" s="55"/>
      <c r="F27" s="355"/>
      <c r="G27" s="46">
        <v>0</v>
      </c>
      <c r="H27" s="341"/>
      <c r="I27" s="300">
        <v>1</v>
      </c>
      <c r="J27" s="343"/>
      <c r="K27" s="299">
        <v>1</v>
      </c>
      <c r="L27" s="361"/>
      <c r="M27" s="284">
        <v>0</v>
      </c>
      <c r="N27" s="351"/>
      <c r="O27" s="284">
        <v>0</v>
      </c>
      <c r="P27" s="343"/>
      <c r="Q27" s="284">
        <v>0</v>
      </c>
      <c r="R27" s="343"/>
      <c r="S27" s="300"/>
      <c r="T27" s="343"/>
      <c r="U27" s="302"/>
      <c r="V27" s="343"/>
      <c r="W27" s="299"/>
      <c r="X27" s="343"/>
      <c r="Y27" s="299"/>
      <c r="Z27" s="343"/>
      <c r="AA27" s="299"/>
      <c r="AB27" s="339"/>
    </row>
    <row r="28" spans="1:28" x14ac:dyDescent="0.3">
      <c r="A28" s="344" t="s">
        <v>30</v>
      </c>
      <c r="B28" s="352">
        <v>10</v>
      </c>
      <c r="C28" s="353"/>
      <c r="D28" s="89" t="s">
        <v>152</v>
      </c>
      <c r="E28" s="54"/>
      <c r="F28" s="354">
        <v>1</v>
      </c>
      <c r="G28" s="48">
        <v>6</v>
      </c>
      <c r="H28" s="340">
        <v>1</v>
      </c>
      <c r="I28" s="298">
        <v>24</v>
      </c>
      <c r="J28" s="338">
        <v>1</v>
      </c>
      <c r="K28" s="298">
        <v>8</v>
      </c>
      <c r="L28" s="338">
        <v>1</v>
      </c>
      <c r="M28" s="296">
        <v>21</v>
      </c>
      <c r="N28" s="338">
        <v>2</v>
      </c>
      <c r="O28" s="298">
        <v>15</v>
      </c>
      <c r="P28" s="338">
        <v>2.5</v>
      </c>
      <c r="Q28" s="296">
        <v>18</v>
      </c>
      <c r="R28" s="338">
        <v>3</v>
      </c>
      <c r="S28" s="297"/>
      <c r="T28" s="338"/>
      <c r="U28" s="296"/>
      <c r="V28" s="338"/>
      <c r="W28" s="298"/>
      <c r="X28" s="338"/>
      <c r="Y28" s="301"/>
      <c r="Z28" s="338"/>
      <c r="AA28" s="296"/>
      <c r="AB28" s="338"/>
    </row>
    <row r="29" spans="1:28" ht="18" thickBot="1" x14ac:dyDescent="0.35">
      <c r="A29" s="345"/>
      <c r="B29" s="129">
        <v>1549</v>
      </c>
      <c r="C29" s="133">
        <v>1587</v>
      </c>
      <c r="D29" s="90" t="s">
        <v>85</v>
      </c>
      <c r="E29" s="55"/>
      <c r="F29" s="355"/>
      <c r="G29" s="47">
        <v>0</v>
      </c>
      <c r="H29" s="341"/>
      <c r="I29" s="300">
        <v>0</v>
      </c>
      <c r="J29" s="339"/>
      <c r="K29" s="300">
        <v>0</v>
      </c>
      <c r="L29" s="339"/>
      <c r="M29" s="299">
        <v>1</v>
      </c>
      <c r="N29" s="339"/>
      <c r="O29" s="299">
        <v>0.5</v>
      </c>
      <c r="P29" s="339"/>
      <c r="Q29" s="299">
        <v>0.5</v>
      </c>
      <c r="R29" s="339"/>
      <c r="S29" s="299"/>
      <c r="T29" s="339"/>
      <c r="U29" s="299"/>
      <c r="V29" s="339"/>
      <c r="W29" s="300"/>
      <c r="X29" s="339"/>
      <c r="Y29" s="300"/>
      <c r="Z29" s="339"/>
      <c r="AA29" s="299"/>
      <c r="AB29" s="339"/>
    </row>
    <row r="30" spans="1:28" x14ac:dyDescent="0.3">
      <c r="A30" s="344" t="s">
        <v>31</v>
      </c>
      <c r="B30" s="352">
        <v>12</v>
      </c>
      <c r="C30" s="353"/>
      <c r="D30" s="89" t="s">
        <v>127</v>
      </c>
      <c r="E30" s="54"/>
      <c r="F30" s="354">
        <v>1</v>
      </c>
      <c r="G30" s="48">
        <v>21</v>
      </c>
      <c r="H30" s="356">
        <v>2</v>
      </c>
      <c r="I30" s="297">
        <v>4</v>
      </c>
      <c r="J30" s="338">
        <v>2</v>
      </c>
      <c r="K30" s="48">
        <v>24</v>
      </c>
      <c r="L30" s="358">
        <v>2.5</v>
      </c>
      <c r="M30" s="297">
        <v>6</v>
      </c>
      <c r="N30" s="350">
        <v>3</v>
      </c>
      <c r="O30" s="296">
        <v>9</v>
      </c>
      <c r="P30" s="342">
        <v>3</v>
      </c>
      <c r="Q30" s="297">
        <v>1</v>
      </c>
      <c r="R30" s="338">
        <v>3</v>
      </c>
      <c r="S30" s="298"/>
      <c r="T30" s="342"/>
      <c r="U30" s="301"/>
      <c r="V30" s="342"/>
      <c r="W30" s="301"/>
      <c r="X30" s="342"/>
      <c r="Y30" s="298"/>
      <c r="Z30" s="342"/>
      <c r="AA30" s="301"/>
      <c r="AB30" s="342"/>
    </row>
    <row r="31" spans="1:28" ht="18" thickBot="1" x14ac:dyDescent="0.35">
      <c r="A31" s="345"/>
      <c r="B31" s="129">
        <v>1487</v>
      </c>
      <c r="C31" s="133">
        <v>1472</v>
      </c>
      <c r="D31" s="90" t="s">
        <v>128</v>
      </c>
      <c r="E31" s="55"/>
      <c r="F31" s="355"/>
      <c r="G31" s="46">
        <v>1</v>
      </c>
      <c r="H31" s="357"/>
      <c r="I31" s="299">
        <v>0</v>
      </c>
      <c r="J31" s="339"/>
      <c r="K31" s="299">
        <v>0.5</v>
      </c>
      <c r="L31" s="359"/>
      <c r="M31" s="299">
        <v>0.5</v>
      </c>
      <c r="N31" s="351"/>
      <c r="O31" s="300">
        <v>0</v>
      </c>
      <c r="P31" s="343"/>
      <c r="Q31" s="300">
        <v>0</v>
      </c>
      <c r="R31" s="339"/>
      <c r="S31" s="300"/>
      <c r="T31" s="343"/>
      <c r="U31" s="299"/>
      <c r="V31" s="343"/>
      <c r="W31" s="300"/>
      <c r="X31" s="343"/>
      <c r="Y31" s="300"/>
      <c r="Z31" s="343"/>
      <c r="AA31" s="300"/>
      <c r="AB31" s="343"/>
    </row>
    <row r="32" spans="1:28" x14ac:dyDescent="0.3">
      <c r="A32" s="344" t="s">
        <v>32</v>
      </c>
      <c r="B32" s="346">
        <v>19</v>
      </c>
      <c r="C32" s="347"/>
      <c r="D32" s="89" t="s">
        <v>302</v>
      </c>
      <c r="E32" s="54"/>
      <c r="F32" s="348">
        <v>0</v>
      </c>
      <c r="G32" s="298">
        <v>16</v>
      </c>
      <c r="H32" s="340">
        <v>1</v>
      </c>
      <c r="I32" s="297">
        <v>7</v>
      </c>
      <c r="J32" s="338">
        <v>1</v>
      </c>
      <c r="K32" s="296">
        <v>25</v>
      </c>
      <c r="L32" s="338">
        <v>2</v>
      </c>
      <c r="M32" s="297">
        <v>11</v>
      </c>
      <c r="N32" s="338">
        <v>2.5</v>
      </c>
      <c r="O32" s="296">
        <v>5</v>
      </c>
      <c r="P32" s="342">
        <v>2.5</v>
      </c>
      <c r="Q32" s="296">
        <v>13</v>
      </c>
      <c r="R32" s="342">
        <v>3</v>
      </c>
      <c r="S32" s="296"/>
      <c r="T32" s="338"/>
      <c r="U32" s="298"/>
      <c r="V32" s="338"/>
      <c r="W32" s="296"/>
      <c r="X32" s="338"/>
      <c r="Y32" s="303"/>
      <c r="Z32" s="338"/>
      <c r="AA32" s="303"/>
      <c r="AB32" s="338"/>
    </row>
    <row r="33" spans="1:28" ht="18" thickBot="1" x14ac:dyDescent="0.35">
      <c r="A33" s="345"/>
      <c r="B33" s="129">
        <v>1325</v>
      </c>
      <c r="C33" s="133">
        <v>1344</v>
      </c>
      <c r="D33" s="90" t="s">
        <v>325</v>
      </c>
      <c r="E33" s="55"/>
      <c r="F33" s="349"/>
      <c r="G33" s="302">
        <v>1</v>
      </c>
      <c r="H33" s="341"/>
      <c r="I33" s="299">
        <v>0</v>
      </c>
      <c r="J33" s="339"/>
      <c r="K33" s="299">
        <v>1</v>
      </c>
      <c r="L33" s="339"/>
      <c r="M33" s="299">
        <v>0.5</v>
      </c>
      <c r="N33" s="339"/>
      <c r="O33" s="299">
        <v>0</v>
      </c>
      <c r="P33" s="343"/>
      <c r="Q33" s="299">
        <v>0.5</v>
      </c>
      <c r="R33" s="343"/>
      <c r="S33" s="300"/>
      <c r="T33" s="339"/>
      <c r="U33" s="299"/>
      <c r="V33" s="339"/>
      <c r="W33" s="300"/>
      <c r="X33" s="339"/>
      <c r="Y33" s="299"/>
      <c r="Z33" s="339"/>
      <c r="AA33" s="299"/>
      <c r="AB33" s="339"/>
    </row>
    <row r="34" spans="1:28" x14ac:dyDescent="0.3">
      <c r="A34" s="344" t="s">
        <v>33</v>
      </c>
      <c r="B34" s="346">
        <v>20</v>
      </c>
      <c r="C34" s="347"/>
      <c r="D34" s="89" t="s">
        <v>168</v>
      </c>
      <c r="E34" s="53"/>
      <c r="F34" s="348">
        <v>0</v>
      </c>
      <c r="G34" s="336">
        <v>22</v>
      </c>
      <c r="H34" s="340">
        <v>1</v>
      </c>
      <c r="I34" s="297">
        <v>23</v>
      </c>
      <c r="J34" s="338">
        <v>1.5</v>
      </c>
      <c r="K34" s="296">
        <v>21</v>
      </c>
      <c r="L34" s="338">
        <v>1.5</v>
      </c>
      <c r="M34" s="297">
        <v>25</v>
      </c>
      <c r="N34" s="338">
        <v>2.5</v>
      </c>
      <c r="O34" s="336">
        <v>6</v>
      </c>
      <c r="P34" s="338">
        <v>2.5</v>
      </c>
      <c r="Q34" s="297">
        <v>10</v>
      </c>
      <c r="R34" s="342">
        <v>3</v>
      </c>
      <c r="S34" s="301"/>
      <c r="T34" s="338"/>
      <c r="U34" s="301"/>
      <c r="V34" s="338"/>
      <c r="W34" s="298"/>
      <c r="X34" s="338"/>
      <c r="Y34" s="297"/>
      <c r="Z34" s="338"/>
      <c r="AA34" s="298"/>
      <c r="AB34" s="342"/>
    </row>
    <row r="35" spans="1:28" ht="18" thickBot="1" x14ac:dyDescent="0.35">
      <c r="A35" s="345"/>
      <c r="B35" s="129">
        <v>1322</v>
      </c>
      <c r="C35" s="133">
        <v>1369</v>
      </c>
      <c r="D35" s="90" t="s">
        <v>169</v>
      </c>
      <c r="E35" s="53"/>
      <c r="F35" s="349"/>
      <c r="G35" s="334">
        <v>1</v>
      </c>
      <c r="H35" s="341"/>
      <c r="I35" s="299">
        <v>0.5</v>
      </c>
      <c r="J35" s="339"/>
      <c r="K35" s="299">
        <v>0</v>
      </c>
      <c r="L35" s="339"/>
      <c r="M35" s="299">
        <v>1</v>
      </c>
      <c r="N35" s="339"/>
      <c r="O35" s="334">
        <v>0</v>
      </c>
      <c r="P35" s="339"/>
      <c r="Q35" s="300">
        <v>0.5</v>
      </c>
      <c r="R35" s="343"/>
      <c r="S35" s="300"/>
      <c r="T35" s="339"/>
      <c r="U35" s="300"/>
      <c r="V35" s="339"/>
      <c r="W35" s="299"/>
      <c r="X35" s="339"/>
      <c r="Y35" s="300"/>
      <c r="Z35" s="339"/>
      <c r="AA35" s="299"/>
      <c r="AB35" s="343"/>
    </row>
    <row r="36" spans="1:28" x14ac:dyDescent="0.3">
      <c r="A36" s="344" t="s">
        <v>34</v>
      </c>
      <c r="B36" s="346">
        <v>21</v>
      </c>
      <c r="C36" s="347"/>
      <c r="D36" s="89" t="s">
        <v>88</v>
      </c>
      <c r="E36" s="53"/>
      <c r="F36" s="348">
        <v>0</v>
      </c>
      <c r="G36" s="43">
        <v>12</v>
      </c>
      <c r="H36" s="340">
        <v>0</v>
      </c>
      <c r="I36" s="296">
        <v>16</v>
      </c>
      <c r="J36" s="338">
        <v>0</v>
      </c>
      <c r="K36" s="297">
        <v>20</v>
      </c>
      <c r="L36" s="338">
        <v>1</v>
      </c>
      <c r="M36" s="297">
        <v>10</v>
      </c>
      <c r="N36" s="342">
        <v>1</v>
      </c>
      <c r="O36" s="296">
        <v>25</v>
      </c>
      <c r="P36" s="342">
        <v>2</v>
      </c>
      <c r="Q36" s="297">
        <v>25</v>
      </c>
      <c r="R36" s="342">
        <v>3</v>
      </c>
      <c r="S36" s="298"/>
      <c r="T36" s="342"/>
      <c r="U36" s="297"/>
      <c r="V36" s="342"/>
      <c r="W36" s="296"/>
      <c r="X36" s="342"/>
      <c r="Y36" s="303"/>
      <c r="Z36" s="338"/>
      <c r="AA36" s="303"/>
      <c r="AB36" s="338"/>
    </row>
    <row r="37" spans="1:28" ht="18" thickBot="1" x14ac:dyDescent="0.35">
      <c r="A37" s="345"/>
      <c r="B37" s="129">
        <v>1302</v>
      </c>
      <c r="C37" s="133">
        <v>1349</v>
      </c>
      <c r="D37" s="90" t="s">
        <v>89</v>
      </c>
      <c r="E37" s="53"/>
      <c r="F37" s="349"/>
      <c r="G37" s="47">
        <v>0</v>
      </c>
      <c r="H37" s="341"/>
      <c r="I37" s="299">
        <v>0</v>
      </c>
      <c r="J37" s="339"/>
      <c r="K37" s="299">
        <v>1</v>
      </c>
      <c r="L37" s="339"/>
      <c r="M37" s="299">
        <v>0</v>
      </c>
      <c r="N37" s="343"/>
      <c r="O37" s="300">
        <v>1</v>
      </c>
      <c r="P37" s="343"/>
      <c r="Q37" s="300">
        <v>1</v>
      </c>
      <c r="R37" s="343"/>
      <c r="S37" s="299"/>
      <c r="T37" s="343"/>
      <c r="U37" s="299"/>
      <c r="V37" s="343"/>
      <c r="W37" s="300"/>
      <c r="X37" s="343"/>
      <c r="Y37" s="299"/>
      <c r="Z37" s="339"/>
      <c r="AA37" s="299"/>
      <c r="AB37" s="339"/>
    </row>
    <row r="38" spans="1:28" x14ac:dyDescent="0.3">
      <c r="A38" s="344" t="s">
        <v>35</v>
      </c>
      <c r="B38" s="346">
        <v>13</v>
      </c>
      <c r="C38" s="347"/>
      <c r="D38" s="89" t="s">
        <v>247</v>
      </c>
      <c r="E38" s="54"/>
      <c r="F38" s="348">
        <v>0</v>
      </c>
      <c r="G38" s="297">
        <v>22</v>
      </c>
      <c r="H38" s="340">
        <v>1</v>
      </c>
      <c r="I38" s="296">
        <v>3</v>
      </c>
      <c r="J38" s="338">
        <v>1</v>
      </c>
      <c r="K38" s="298">
        <v>14</v>
      </c>
      <c r="L38" s="338">
        <v>2</v>
      </c>
      <c r="M38" s="296">
        <v>1</v>
      </c>
      <c r="N38" s="342">
        <v>2</v>
      </c>
      <c r="O38" s="283" t="s">
        <v>210</v>
      </c>
      <c r="P38" s="342">
        <v>2</v>
      </c>
      <c r="Q38" s="297">
        <v>19</v>
      </c>
      <c r="R38" s="338">
        <v>2.5</v>
      </c>
      <c r="S38" s="296"/>
      <c r="T38" s="342"/>
      <c r="U38" s="296"/>
      <c r="V38" s="342"/>
      <c r="W38" s="303"/>
      <c r="X38" s="342"/>
      <c r="Y38" s="303"/>
      <c r="Z38" s="342"/>
      <c r="AA38" s="303"/>
      <c r="AB38" s="342"/>
    </row>
    <row r="39" spans="1:28" ht="18" thickBot="1" x14ac:dyDescent="0.35">
      <c r="A39" s="345"/>
      <c r="B39" s="129">
        <v>1482</v>
      </c>
      <c r="C39" s="133">
        <v>1385</v>
      </c>
      <c r="D39" s="90" t="s">
        <v>248</v>
      </c>
      <c r="E39" s="55"/>
      <c r="F39" s="349"/>
      <c r="G39" s="299">
        <v>1</v>
      </c>
      <c r="H39" s="341"/>
      <c r="I39" s="300">
        <v>0</v>
      </c>
      <c r="J39" s="339"/>
      <c r="K39" s="300">
        <v>1</v>
      </c>
      <c r="L39" s="339"/>
      <c r="M39" s="300">
        <v>0</v>
      </c>
      <c r="N39" s="343"/>
      <c r="O39" s="284">
        <v>0</v>
      </c>
      <c r="P39" s="343"/>
      <c r="Q39" s="300">
        <v>0.5</v>
      </c>
      <c r="R39" s="339"/>
      <c r="S39" s="300"/>
      <c r="T39" s="343"/>
      <c r="U39" s="300"/>
      <c r="V39" s="343"/>
      <c r="W39" s="299"/>
      <c r="X39" s="343"/>
      <c r="Y39" s="299"/>
      <c r="Z39" s="343"/>
      <c r="AA39" s="299"/>
      <c r="AB39" s="343"/>
    </row>
    <row r="40" spans="1:28" x14ac:dyDescent="0.3">
      <c r="A40" s="344" t="s">
        <v>36</v>
      </c>
      <c r="B40" s="346">
        <v>24</v>
      </c>
      <c r="C40" s="347"/>
      <c r="D40" s="89" t="s">
        <v>301</v>
      </c>
      <c r="E40" s="53"/>
      <c r="F40" s="348">
        <v>0</v>
      </c>
      <c r="G40" s="49">
        <v>17</v>
      </c>
      <c r="H40" s="340">
        <v>1</v>
      </c>
      <c r="I40" s="48">
        <v>10</v>
      </c>
      <c r="J40" s="338">
        <v>2</v>
      </c>
      <c r="K40" s="297">
        <v>12</v>
      </c>
      <c r="L40" s="350">
        <v>2.5</v>
      </c>
      <c r="M40" s="301">
        <v>2</v>
      </c>
      <c r="N40" s="338">
        <v>2.5</v>
      </c>
      <c r="O40" s="283" t="s">
        <v>210</v>
      </c>
      <c r="P40" s="338">
        <v>2.5</v>
      </c>
      <c r="Q40" s="283" t="s">
        <v>210</v>
      </c>
      <c r="R40" s="338">
        <v>2.5</v>
      </c>
      <c r="S40" s="303"/>
      <c r="T40" s="342"/>
      <c r="U40" s="303"/>
      <c r="V40" s="342"/>
      <c r="W40" s="303"/>
      <c r="X40" s="338"/>
      <c r="Y40" s="303"/>
      <c r="Z40" s="338"/>
      <c r="AA40" s="303"/>
      <c r="AB40" s="338"/>
    </row>
    <row r="41" spans="1:28" ht="18" thickBot="1" x14ac:dyDescent="0.35">
      <c r="A41" s="345"/>
      <c r="B41" s="129"/>
      <c r="C41" s="133"/>
      <c r="D41" s="90" t="s">
        <v>322</v>
      </c>
      <c r="E41" s="53"/>
      <c r="F41" s="349"/>
      <c r="G41" s="47">
        <v>1</v>
      </c>
      <c r="H41" s="341"/>
      <c r="I41" s="300">
        <v>1</v>
      </c>
      <c r="J41" s="339"/>
      <c r="K41" s="300">
        <v>0.5</v>
      </c>
      <c r="L41" s="351"/>
      <c r="M41" s="300">
        <v>0</v>
      </c>
      <c r="N41" s="339"/>
      <c r="O41" s="284">
        <v>0</v>
      </c>
      <c r="P41" s="339"/>
      <c r="Q41" s="284">
        <v>0</v>
      </c>
      <c r="R41" s="339"/>
      <c r="S41" s="299"/>
      <c r="T41" s="343"/>
      <c r="U41" s="299"/>
      <c r="V41" s="343"/>
      <c r="W41" s="299"/>
      <c r="X41" s="339"/>
      <c r="Y41" s="299"/>
      <c r="Z41" s="339"/>
      <c r="AA41" s="299"/>
      <c r="AB41" s="339"/>
    </row>
    <row r="42" spans="1:28" x14ac:dyDescent="0.3">
      <c r="A42" s="344" t="s">
        <v>37</v>
      </c>
      <c r="B42" s="346">
        <v>14</v>
      </c>
      <c r="C42" s="347"/>
      <c r="D42" s="89" t="s">
        <v>172</v>
      </c>
      <c r="E42" s="54"/>
      <c r="F42" s="348">
        <v>0</v>
      </c>
      <c r="G42" s="336">
        <v>8</v>
      </c>
      <c r="H42" s="340">
        <v>0</v>
      </c>
      <c r="I42" s="297">
        <v>25</v>
      </c>
      <c r="J42" s="342">
        <v>1</v>
      </c>
      <c r="K42" s="296">
        <v>13</v>
      </c>
      <c r="L42" s="342">
        <v>1</v>
      </c>
      <c r="M42" s="297">
        <v>22</v>
      </c>
      <c r="N42" s="342">
        <v>2</v>
      </c>
      <c r="O42" s="296">
        <v>11</v>
      </c>
      <c r="P42" s="342">
        <v>2</v>
      </c>
      <c r="Q42" s="297">
        <v>15</v>
      </c>
      <c r="R42" s="342">
        <v>2</v>
      </c>
      <c r="S42" s="296"/>
      <c r="T42" s="338"/>
      <c r="U42" s="298"/>
      <c r="V42" s="342"/>
      <c r="W42" s="297"/>
      <c r="X42" s="338"/>
      <c r="Y42" s="301"/>
      <c r="Z42" s="338"/>
      <c r="AA42" s="305"/>
      <c r="AB42" s="342"/>
    </row>
    <row r="43" spans="1:28" ht="18" thickBot="1" x14ac:dyDescent="0.35">
      <c r="A43" s="345"/>
      <c r="B43" s="129">
        <v>1476</v>
      </c>
      <c r="C43" s="133">
        <v>1490</v>
      </c>
      <c r="D43" s="90" t="s">
        <v>173</v>
      </c>
      <c r="E43" s="55"/>
      <c r="F43" s="349"/>
      <c r="G43" s="334">
        <v>0</v>
      </c>
      <c r="H43" s="341"/>
      <c r="I43" s="300">
        <v>1</v>
      </c>
      <c r="J43" s="343"/>
      <c r="K43" s="300">
        <v>0</v>
      </c>
      <c r="L43" s="343"/>
      <c r="M43" s="299">
        <v>1</v>
      </c>
      <c r="N43" s="343"/>
      <c r="O43" s="300">
        <v>0</v>
      </c>
      <c r="P43" s="343"/>
      <c r="Q43" s="300">
        <v>0</v>
      </c>
      <c r="R43" s="343"/>
      <c r="S43" s="300"/>
      <c r="T43" s="339"/>
      <c r="U43" s="300"/>
      <c r="V43" s="343"/>
      <c r="W43" s="300"/>
      <c r="X43" s="339"/>
      <c r="Y43" s="300"/>
      <c r="Z43" s="339"/>
      <c r="AA43" s="300"/>
      <c r="AB43" s="343"/>
    </row>
    <row r="44" spans="1:28" x14ac:dyDescent="0.3">
      <c r="A44" s="344" t="s">
        <v>38</v>
      </c>
      <c r="B44" s="346">
        <v>18</v>
      </c>
      <c r="C44" s="347"/>
      <c r="D44" s="89" t="s">
        <v>168</v>
      </c>
      <c r="E44" s="54"/>
      <c r="F44" s="348">
        <v>0</v>
      </c>
      <c r="G44" s="283" t="s">
        <v>210</v>
      </c>
      <c r="H44" s="340">
        <v>0</v>
      </c>
      <c r="I44" s="283" t="s">
        <v>210</v>
      </c>
      <c r="J44" s="340">
        <v>0</v>
      </c>
      <c r="K44" s="283" t="s">
        <v>210</v>
      </c>
      <c r="L44" s="340">
        <v>0</v>
      </c>
      <c r="M44" s="296">
        <v>23</v>
      </c>
      <c r="N44" s="338">
        <v>1</v>
      </c>
      <c r="O44" s="297">
        <v>16</v>
      </c>
      <c r="P44" s="342">
        <v>2</v>
      </c>
      <c r="Q44" s="283" t="s">
        <v>210</v>
      </c>
      <c r="R44" s="340">
        <v>2</v>
      </c>
      <c r="S44" s="303"/>
      <c r="T44" s="342"/>
      <c r="U44" s="297"/>
      <c r="V44" s="342"/>
      <c r="W44" s="303"/>
      <c r="X44" s="342"/>
      <c r="Y44" s="303"/>
      <c r="Z44" s="342"/>
      <c r="AA44" s="303"/>
      <c r="AB44" s="342"/>
    </row>
    <row r="45" spans="1:28" ht="18" thickBot="1" x14ac:dyDescent="0.35">
      <c r="A45" s="345"/>
      <c r="B45" s="129">
        <v>1347</v>
      </c>
      <c r="C45" s="133">
        <v>1409</v>
      </c>
      <c r="D45" s="90" t="s">
        <v>333</v>
      </c>
      <c r="E45" s="55"/>
      <c r="F45" s="349"/>
      <c r="G45" s="284">
        <v>0</v>
      </c>
      <c r="H45" s="341"/>
      <c r="I45" s="284">
        <v>0</v>
      </c>
      <c r="J45" s="341"/>
      <c r="K45" s="284">
        <v>0</v>
      </c>
      <c r="L45" s="341"/>
      <c r="M45" s="300">
        <v>1</v>
      </c>
      <c r="N45" s="339"/>
      <c r="O45" s="300">
        <v>1</v>
      </c>
      <c r="P45" s="343"/>
      <c r="Q45" s="284">
        <v>0</v>
      </c>
      <c r="R45" s="341"/>
      <c r="S45" s="299"/>
      <c r="T45" s="343"/>
      <c r="U45" s="299"/>
      <c r="V45" s="343"/>
      <c r="W45" s="299"/>
      <c r="X45" s="343"/>
      <c r="Y45" s="299"/>
      <c r="Z45" s="343"/>
      <c r="AA45" s="299"/>
      <c r="AB45" s="343"/>
    </row>
    <row r="46" spans="1:28" x14ac:dyDescent="0.3">
      <c r="A46" s="344" t="s">
        <v>62</v>
      </c>
      <c r="B46" s="346">
        <v>16</v>
      </c>
      <c r="C46" s="347"/>
      <c r="D46" s="89" t="s">
        <v>296</v>
      </c>
      <c r="E46" s="54"/>
      <c r="F46" s="348">
        <v>0</v>
      </c>
      <c r="G46" s="44">
        <v>19</v>
      </c>
      <c r="H46" s="340">
        <v>0</v>
      </c>
      <c r="I46" s="297">
        <v>21</v>
      </c>
      <c r="J46" s="338">
        <v>1</v>
      </c>
      <c r="K46" s="301">
        <v>15</v>
      </c>
      <c r="L46" s="342">
        <v>1</v>
      </c>
      <c r="M46" s="297">
        <v>9</v>
      </c>
      <c r="N46" s="338">
        <v>1</v>
      </c>
      <c r="O46" s="301">
        <v>18</v>
      </c>
      <c r="P46" s="342">
        <v>1</v>
      </c>
      <c r="Q46" s="283" t="s">
        <v>210</v>
      </c>
      <c r="R46" s="342">
        <v>1</v>
      </c>
      <c r="S46" s="303"/>
      <c r="T46" s="342"/>
      <c r="U46" s="303"/>
      <c r="V46" s="342"/>
      <c r="W46" s="303"/>
      <c r="X46" s="342"/>
      <c r="Y46" s="303"/>
      <c r="Z46" s="342"/>
      <c r="AA46" s="303"/>
      <c r="AB46" s="342"/>
    </row>
    <row r="47" spans="1:28" ht="18" thickBot="1" x14ac:dyDescent="0.35">
      <c r="A47" s="345"/>
      <c r="B47" s="129">
        <v>1436</v>
      </c>
      <c r="C47" s="133">
        <v>1436</v>
      </c>
      <c r="D47" s="90" t="s">
        <v>327</v>
      </c>
      <c r="E47" s="55"/>
      <c r="F47" s="349"/>
      <c r="G47" s="265">
        <v>0</v>
      </c>
      <c r="H47" s="341"/>
      <c r="I47" s="300">
        <v>1</v>
      </c>
      <c r="J47" s="339"/>
      <c r="K47" s="299">
        <v>0</v>
      </c>
      <c r="L47" s="343"/>
      <c r="M47" s="300">
        <v>0</v>
      </c>
      <c r="N47" s="339"/>
      <c r="O47" s="299">
        <v>0</v>
      </c>
      <c r="P47" s="343"/>
      <c r="Q47" s="284">
        <v>0</v>
      </c>
      <c r="R47" s="343"/>
      <c r="S47" s="299"/>
      <c r="T47" s="343"/>
      <c r="U47" s="299"/>
      <c r="V47" s="343"/>
      <c r="W47" s="299"/>
      <c r="X47" s="343"/>
      <c r="Y47" s="299"/>
      <c r="Z47" s="343"/>
      <c r="AA47" s="299"/>
      <c r="AB47" s="343"/>
    </row>
    <row r="48" spans="1:28" x14ac:dyDescent="0.3">
      <c r="A48" s="344" t="s">
        <v>63</v>
      </c>
      <c r="B48" s="346">
        <v>25</v>
      </c>
      <c r="C48" s="347"/>
      <c r="D48" s="89" t="s">
        <v>262</v>
      </c>
      <c r="E48" s="53"/>
      <c r="F48" s="348">
        <v>0</v>
      </c>
      <c r="G48" s="319" t="s">
        <v>210</v>
      </c>
      <c r="H48" s="342">
        <v>1</v>
      </c>
      <c r="I48" s="296">
        <v>14</v>
      </c>
      <c r="J48" s="338">
        <v>1</v>
      </c>
      <c r="K48" s="297">
        <v>19</v>
      </c>
      <c r="L48" s="338">
        <v>1</v>
      </c>
      <c r="M48" s="301">
        <v>20</v>
      </c>
      <c r="N48" s="338">
        <v>1</v>
      </c>
      <c r="O48" s="297">
        <v>21</v>
      </c>
      <c r="P48" s="338">
        <v>1</v>
      </c>
      <c r="Q48" s="301">
        <v>21</v>
      </c>
      <c r="R48" s="338">
        <v>1</v>
      </c>
      <c r="S48" s="296"/>
      <c r="T48" s="338"/>
      <c r="U48" s="296"/>
      <c r="V48" s="338"/>
      <c r="W48" s="297"/>
      <c r="X48" s="338"/>
      <c r="Y48" s="305"/>
      <c r="Z48" s="338"/>
      <c r="AA48" s="305"/>
      <c r="AB48" s="338"/>
    </row>
    <row r="49" spans="1:28" ht="18" thickBot="1" x14ac:dyDescent="0.35">
      <c r="A49" s="345"/>
      <c r="B49" s="129"/>
      <c r="C49" s="133"/>
      <c r="D49" s="90" t="s">
        <v>263</v>
      </c>
      <c r="E49" s="53"/>
      <c r="F49" s="349"/>
      <c r="G49" s="320" t="s">
        <v>291</v>
      </c>
      <c r="H49" s="343"/>
      <c r="I49" s="299">
        <v>0</v>
      </c>
      <c r="J49" s="339"/>
      <c r="K49" s="300">
        <v>0</v>
      </c>
      <c r="L49" s="339"/>
      <c r="M49" s="300">
        <v>0</v>
      </c>
      <c r="N49" s="339"/>
      <c r="O49" s="300">
        <v>0</v>
      </c>
      <c r="P49" s="339"/>
      <c r="Q49" s="300">
        <v>0</v>
      </c>
      <c r="R49" s="339"/>
      <c r="S49" s="300"/>
      <c r="T49" s="339"/>
      <c r="U49" s="300"/>
      <c r="V49" s="339"/>
      <c r="W49" s="300"/>
      <c r="X49" s="339"/>
      <c r="Y49" s="300"/>
      <c r="Z49" s="339"/>
      <c r="AA49" s="300"/>
      <c r="AB49" s="339"/>
    </row>
    <row r="50" spans="1:28" x14ac:dyDescent="0.3">
      <c r="A50" s="344" t="s">
        <v>67</v>
      </c>
      <c r="B50" s="346">
        <v>26</v>
      </c>
      <c r="C50" s="347"/>
      <c r="D50" s="89" t="s">
        <v>334</v>
      </c>
      <c r="E50" s="53"/>
      <c r="F50" s="348">
        <v>0</v>
      </c>
      <c r="G50" s="283" t="s">
        <v>210</v>
      </c>
      <c r="H50" s="356">
        <v>0</v>
      </c>
      <c r="I50" s="283" t="s">
        <v>210</v>
      </c>
      <c r="J50" s="356">
        <v>0</v>
      </c>
      <c r="K50" s="283" t="s">
        <v>210</v>
      </c>
      <c r="L50" s="356">
        <v>0</v>
      </c>
      <c r="M50" s="283" t="s">
        <v>210</v>
      </c>
      <c r="N50" s="356">
        <v>0</v>
      </c>
      <c r="O50" s="301">
        <v>22</v>
      </c>
      <c r="P50" s="338">
        <v>1</v>
      </c>
      <c r="Q50" s="283" t="s">
        <v>210</v>
      </c>
      <c r="R50" s="342">
        <v>1</v>
      </c>
      <c r="S50" s="303"/>
      <c r="T50" s="342"/>
      <c r="U50" s="303"/>
      <c r="V50" s="342"/>
      <c r="W50" s="303"/>
      <c r="X50" s="342"/>
      <c r="Y50" s="303"/>
      <c r="Z50" s="342"/>
      <c r="AA50" s="303"/>
      <c r="AB50" s="342"/>
    </row>
    <row r="51" spans="1:28" ht="18" thickBot="1" x14ac:dyDescent="0.35">
      <c r="A51" s="345"/>
      <c r="B51" s="129">
        <v>1272</v>
      </c>
      <c r="C51" s="133">
        <v>1419</v>
      </c>
      <c r="D51" s="90" t="s">
        <v>335</v>
      </c>
      <c r="E51" s="53"/>
      <c r="F51" s="349"/>
      <c r="G51" s="284">
        <v>0</v>
      </c>
      <c r="H51" s="357"/>
      <c r="I51" s="284">
        <v>0</v>
      </c>
      <c r="J51" s="357"/>
      <c r="K51" s="284">
        <v>0</v>
      </c>
      <c r="L51" s="357"/>
      <c r="M51" s="284">
        <v>0</v>
      </c>
      <c r="N51" s="357"/>
      <c r="O51" s="300">
        <v>1</v>
      </c>
      <c r="P51" s="339"/>
      <c r="Q51" s="284">
        <v>0</v>
      </c>
      <c r="R51" s="343"/>
      <c r="S51" s="299"/>
      <c r="T51" s="343"/>
      <c r="U51" s="299"/>
      <c r="V51" s="343"/>
      <c r="W51" s="299"/>
      <c r="X51" s="343"/>
      <c r="Y51" s="299"/>
      <c r="Z51" s="343"/>
      <c r="AA51" s="299"/>
      <c r="AB51" s="343"/>
    </row>
    <row r="52" spans="1:28" x14ac:dyDescent="0.3">
      <c r="A52" s="344" t="s">
        <v>80</v>
      </c>
      <c r="B52" s="346">
        <v>23</v>
      </c>
      <c r="C52" s="347"/>
      <c r="D52" s="89" t="s">
        <v>238</v>
      </c>
      <c r="E52" s="53"/>
      <c r="F52" s="348">
        <v>0</v>
      </c>
      <c r="G52" s="283" t="s">
        <v>210</v>
      </c>
      <c r="H52" s="356">
        <v>0</v>
      </c>
      <c r="I52" s="296">
        <v>20</v>
      </c>
      <c r="J52" s="338">
        <v>0.5</v>
      </c>
      <c r="K52" s="283" t="s">
        <v>210</v>
      </c>
      <c r="L52" s="338">
        <v>0.5</v>
      </c>
      <c r="M52" s="297">
        <v>25</v>
      </c>
      <c r="N52" s="342">
        <v>0.5</v>
      </c>
      <c r="O52" s="283" t="s">
        <v>210</v>
      </c>
      <c r="P52" s="342">
        <v>0.5</v>
      </c>
      <c r="Q52" s="283" t="s">
        <v>210</v>
      </c>
      <c r="R52" s="342">
        <v>0.5</v>
      </c>
      <c r="S52" s="296"/>
      <c r="T52" s="338"/>
      <c r="U52" s="296"/>
      <c r="V52" s="338"/>
      <c r="W52" s="297"/>
      <c r="X52" s="338"/>
      <c r="Y52" s="305"/>
      <c r="Z52" s="338"/>
      <c r="AA52" s="305"/>
      <c r="AB52" s="338"/>
    </row>
    <row r="53" spans="1:28" ht="18" thickBot="1" x14ac:dyDescent="0.35">
      <c r="A53" s="345"/>
      <c r="B53" s="129">
        <v>1135</v>
      </c>
      <c r="C53" s="133">
        <v>1291</v>
      </c>
      <c r="D53" s="90" t="s">
        <v>239</v>
      </c>
      <c r="E53" s="53"/>
      <c r="F53" s="349"/>
      <c r="G53" s="284">
        <v>0</v>
      </c>
      <c r="H53" s="357"/>
      <c r="I53" s="299">
        <v>0.5</v>
      </c>
      <c r="J53" s="339"/>
      <c r="K53" s="284">
        <v>0</v>
      </c>
      <c r="L53" s="339"/>
      <c r="M53" s="299">
        <v>0</v>
      </c>
      <c r="N53" s="343"/>
      <c r="O53" s="284">
        <v>0</v>
      </c>
      <c r="P53" s="343"/>
      <c r="Q53" s="284">
        <v>0</v>
      </c>
      <c r="R53" s="343"/>
      <c r="S53" s="300"/>
      <c r="T53" s="339"/>
      <c r="U53" s="300"/>
      <c r="V53" s="339"/>
      <c r="W53" s="300"/>
      <c r="X53" s="339"/>
      <c r="Y53" s="300"/>
      <c r="Z53" s="339"/>
      <c r="AA53" s="300"/>
      <c r="AB53" s="339"/>
    </row>
    <row r="54" spans="1:28" x14ac:dyDescent="0.3">
      <c r="A54" s="344" t="s">
        <v>81</v>
      </c>
      <c r="B54" s="346">
        <v>17</v>
      </c>
      <c r="C54" s="347"/>
      <c r="D54" s="89" t="s">
        <v>295</v>
      </c>
      <c r="E54" s="54"/>
      <c r="F54" s="348">
        <v>0</v>
      </c>
      <c r="G54" s="296">
        <v>24</v>
      </c>
      <c r="H54" s="340">
        <v>0</v>
      </c>
      <c r="I54" s="283" t="s">
        <v>210</v>
      </c>
      <c r="J54" s="340">
        <v>0</v>
      </c>
      <c r="K54" s="283" t="s">
        <v>210</v>
      </c>
      <c r="L54" s="340">
        <v>0</v>
      </c>
      <c r="M54" s="283" t="s">
        <v>210</v>
      </c>
      <c r="N54" s="340">
        <v>0</v>
      </c>
      <c r="O54" s="283" t="s">
        <v>210</v>
      </c>
      <c r="P54" s="338">
        <v>0</v>
      </c>
      <c r="Q54" s="283" t="s">
        <v>210</v>
      </c>
      <c r="R54" s="342">
        <v>0</v>
      </c>
      <c r="S54" s="296"/>
      <c r="T54" s="338"/>
      <c r="U54" s="296"/>
      <c r="V54" s="338"/>
      <c r="W54" s="297"/>
      <c r="X54" s="338"/>
      <c r="Y54" s="305"/>
      <c r="Z54" s="338"/>
      <c r="AA54" s="305"/>
      <c r="AB54" s="338"/>
    </row>
    <row r="55" spans="1:28" ht="18" thickBot="1" x14ac:dyDescent="0.35">
      <c r="A55" s="345"/>
      <c r="B55" s="129">
        <v>1410</v>
      </c>
      <c r="C55" s="133">
        <v>1494</v>
      </c>
      <c r="D55" s="90" t="s">
        <v>328</v>
      </c>
      <c r="E55" s="55"/>
      <c r="F55" s="349"/>
      <c r="G55" s="299">
        <v>0</v>
      </c>
      <c r="H55" s="341"/>
      <c r="I55" s="284">
        <v>0</v>
      </c>
      <c r="J55" s="341"/>
      <c r="K55" s="284">
        <v>0</v>
      </c>
      <c r="L55" s="341"/>
      <c r="M55" s="284">
        <v>0</v>
      </c>
      <c r="N55" s="341"/>
      <c r="O55" s="284">
        <v>0</v>
      </c>
      <c r="P55" s="339"/>
      <c r="Q55" s="284">
        <v>0</v>
      </c>
      <c r="R55" s="343"/>
      <c r="S55" s="300"/>
      <c r="T55" s="339"/>
      <c r="U55" s="300"/>
      <c r="V55" s="339"/>
      <c r="W55" s="300"/>
      <c r="X55" s="339"/>
      <c r="Y55" s="300"/>
      <c r="Z55" s="339"/>
      <c r="AA55" s="300"/>
      <c r="AB55" s="339"/>
    </row>
    <row r="56" spans="1:28" x14ac:dyDescent="0.3">
      <c r="A56" s="344" t="s">
        <v>82</v>
      </c>
      <c r="B56" s="346">
        <v>22</v>
      </c>
      <c r="C56" s="347"/>
      <c r="D56" s="89" t="s">
        <v>294</v>
      </c>
      <c r="E56" s="53"/>
      <c r="F56" s="348">
        <v>0</v>
      </c>
      <c r="G56" s="48">
        <v>13</v>
      </c>
      <c r="H56" s="340">
        <v>0</v>
      </c>
      <c r="I56" s="297">
        <v>15</v>
      </c>
      <c r="J56" s="338">
        <v>0</v>
      </c>
      <c r="K56" s="335">
        <v>20</v>
      </c>
      <c r="L56" s="342">
        <v>0</v>
      </c>
      <c r="M56" s="301">
        <v>14</v>
      </c>
      <c r="N56" s="338">
        <v>0</v>
      </c>
      <c r="O56" s="297">
        <v>26</v>
      </c>
      <c r="P56" s="338">
        <v>0</v>
      </c>
      <c r="Q56" s="283" t="s">
        <v>210</v>
      </c>
      <c r="R56" s="342">
        <v>0</v>
      </c>
      <c r="S56" s="296"/>
      <c r="T56" s="338"/>
      <c r="U56" s="296"/>
      <c r="V56" s="338"/>
      <c r="W56" s="297"/>
      <c r="X56" s="338"/>
      <c r="Y56" s="305"/>
      <c r="Z56" s="338"/>
      <c r="AA56" s="305"/>
      <c r="AB56" s="338"/>
    </row>
    <row r="57" spans="1:28" ht="18" thickBot="1" x14ac:dyDescent="0.35">
      <c r="A57" s="345"/>
      <c r="B57" s="129">
        <v>1172</v>
      </c>
      <c r="C57" s="133">
        <v>1150</v>
      </c>
      <c r="D57" s="90" t="s">
        <v>322</v>
      </c>
      <c r="E57" s="53"/>
      <c r="F57" s="349"/>
      <c r="G57" s="47">
        <v>0</v>
      </c>
      <c r="H57" s="341"/>
      <c r="I57" s="300">
        <v>0</v>
      </c>
      <c r="J57" s="339"/>
      <c r="K57" s="337">
        <v>0</v>
      </c>
      <c r="L57" s="343"/>
      <c r="M57" s="300">
        <v>0</v>
      </c>
      <c r="N57" s="339"/>
      <c r="O57" s="300">
        <v>0</v>
      </c>
      <c r="P57" s="339"/>
      <c r="Q57" s="284">
        <v>0</v>
      </c>
      <c r="R57" s="343"/>
      <c r="S57" s="300"/>
      <c r="T57" s="339"/>
      <c r="U57" s="300"/>
      <c r="V57" s="339"/>
      <c r="W57" s="300"/>
      <c r="X57" s="339"/>
      <c r="Y57" s="300"/>
      <c r="Z57" s="339"/>
      <c r="AA57" s="300"/>
      <c r="AB57" s="339"/>
    </row>
    <row r="58" spans="1:28" x14ac:dyDescent="0.3">
      <c r="B58" s="56"/>
      <c r="C58" s="56"/>
      <c r="D58" s="45"/>
      <c r="G58" s="57"/>
      <c r="H58" s="58"/>
      <c r="I58" s="57"/>
      <c r="J58" s="58"/>
      <c r="K58" s="57"/>
      <c r="L58" s="58"/>
      <c r="M58" s="51"/>
      <c r="N58" s="52"/>
      <c r="O58" s="51"/>
      <c r="P58" s="52"/>
      <c r="Q58" s="51"/>
      <c r="R58" s="52"/>
      <c r="S58" s="51"/>
      <c r="T58" s="52"/>
      <c r="U58" s="51"/>
      <c r="V58" s="52"/>
      <c r="W58" s="51"/>
      <c r="X58" s="52"/>
      <c r="Y58" s="51"/>
      <c r="Z58" s="52"/>
      <c r="AA58" s="51"/>
      <c r="AB58" s="52"/>
    </row>
    <row r="59" spans="1:28" x14ac:dyDescent="0.3">
      <c r="B59" s="59" t="str">
        <f>'Podle ELO'!A59</f>
        <v>Průměrné FIDE ELO prvních 10 hráčů</v>
      </c>
      <c r="C59" s="59"/>
      <c r="G59" s="60"/>
      <c r="H59" s="61"/>
      <c r="I59" s="62"/>
      <c r="J59" s="62"/>
      <c r="K59" s="62"/>
      <c r="L59" s="62"/>
      <c r="M59" s="62"/>
      <c r="N59" s="62"/>
    </row>
    <row r="60" spans="1:28" x14ac:dyDescent="0.3">
      <c r="B60" s="112">
        <f>'Podle ELO'!A60</f>
        <v>1803</v>
      </c>
      <c r="C60" s="140"/>
      <c r="G60" s="60"/>
      <c r="H60" s="61"/>
      <c r="I60" s="62"/>
      <c r="J60" s="62"/>
      <c r="K60" s="62"/>
      <c r="L60" s="62"/>
      <c r="M60" s="62"/>
      <c r="N60" s="62"/>
    </row>
    <row r="61" spans="1:28" x14ac:dyDescent="0.3">
      <c r="B61" s="64"/>
      <c r="C61" s="64"/>
      <c r="G61" s="60"/>
      <c r="H61" s="61"/>
      <c r="I61" s="62"/>
      <c r="J61" s="62"/>
      <c r="K61" s="62"/>
      <c r="L61" s="62"/>
      <c r="M61" s="62"/>
      <c r="N61" s="62"/>
    </row>
    <row r="62" spans="1:28" x14ac:dyDescent="0.3">
      <c r="B62" s="59" t="s">
        <v>17</v>
      </c>
      <c r="C62" s="59"/>
      <c r="D62" s="33"/>
      <c r="G62" s="62">
        <f>'Podle ELO'!F62</f>
        <v>9</v>
      </c>
      <c r="H62" s="62"/>
      <c r="I62" s="62">
        <f>'Podle ELO'!H62</f>
        <v>10</v>
      </c>
      <c r="J62" s="62"/>
      <c r="K62" s="62">
        <f>'Podle ELO'!J62</f>
        <v>9</v>
      </c>
      <c r="L62" s="62"/>
      <c r="M62" s="62">
        <f>'Podle ELO'!L62</f>
        <v>11</v>
      </c>
      <c r="N62" s="62"/>
      <c r="O62" s="62">
        <f>'Podle ELO'!N62</f>
        <v>9</v>
      </c>
      <c r="P62" s="62"/>
      <c r="Q62" s="62">
        <f>'Podle ELO'!P62</f>
        <v>4</v>
      </c>
      <c r="S62" s="62">
        <f>'Podle ELO'!R62</f>
        <v>0</v>
      </c>
      <c r="T62" s="62"/>
      <c r="U62" s="62">
        <f>'Podle ELO'!T62</f>
        <v>0</v>
      </c>
      <c r="V62" s="62"/>
      <c r="W62" s="62">
        <f>'Podle ELO'!V62</f>
        <v>0</v>
      </c>
      <c r="X62" s="62"/>
      <c r="Y62" s="62">
        <f>'Podle ELO'!X62</f>
        <v>0</v>
      </c>
      <c r="Z62" s="62"/>
      <c r="AA62" s="62">
        <f>'Podle ELO'!Z62</f>
        <v>0</v>
      </c>
      <c r="AB62" s="62"/>
    </row>
    <row r="63" spans="1:28" s="71" customFormat="1" x14ac:dyDescent="0.3">
      <c r="A63" s="79"/>
      <c r="B63" s="65" t="s">
        <v>69</v>
      </c>
      <c r="C63" s="65"/>
      <c r="D63" s="66"/>
      <c r="E63" s="67"/>
      <c r="F63" s="68"/>
      <c r="G63" s="69">
        <f>'Podle ELO'!F63</f>
        <v>0</v>
      </c>
      <c r="H63" s="69"/>
      <c r="I63" s="69">
        <f>'Podle ELO'!H63</f>
        <v>1</v>
      </c>
      <c r="J63" s="69"/>
      <c r="K63" s="69">
        <f>'Podle ELO'!J63</f>
        <v>0</v>
      </c>
      <c r="L63" s="69"/>
      <c r="M63" s="69">
        <f>'Podle ELO'!L63</f>
        <v>0</v>
      </c>
      <c r="N63" s="69"/>
      <c r="O63" s="69">
        <f>'Podle ELO'!N63</f>
        <v>0</v>
      </c>
      <c r="P63" s="69"/>
      <c r="Q63" s="69">
        <f>'Podle ELO'!P63</f>
        <v>2</v>
      </c>
      <c r="S63" s="69">
        <f>'Podle ELO'!R63</f>
        <v>0</v>
      </c>
      <c r="T63" s="69"/>
      <c r="U63" s="69">
        <f>'Podle ELO'!T63</f>
        <v>0</v>
      </c>
      <c r="V63" s="69"/>
      <c r="W63" s="69">
        <f>'Podle ELO'!V63</f>
        <v>0</v>
      </c>
      <c r="X63" s="69"/>
      <c r="Y63" s="69">
        <f>'Podle ELO'!X63</f>
        <v>0</v>
      </c>
      <c r="Z63" s="69"/>
      <c r="AA63" s="69">
        <f>'Podle ELO'!Z63</f>
        <v>5</v>
      </c>
      <c r="AB63" s="69"/>
    </row>
    <row r="64" spans="1:28" s="37" customFormat="1" x14ac:dyDescent="0.3">
      <c r="A64" s="80"/>
      <c r="B64" s="72" t="s">
        <v>18</v>
      </c>
      <c r="C64" s="72"/>
      <c r="D64" s="73"/>
      <c r="E64" s="42"/>
      <c r="F64" s="74"/>
      <c r="G64" s="75">
        <f>'Podle ELO'!F64</f>
        <v>9</v>
      </c>
      <c r="H64" s="75"/>
      <c r="I64" s="75">
        <f>'Podle ELO'!H64</f>
        <v>20</v>
      </c>
      <c r="J64" s="75"/>
      <c r="K64" s="75">
        <f>'Podle ELO'!J64</f>
        <v>29</v>
      </c>
      <c r="L64" s="75"/>
      <c r="M64" s="75">
        <f>'Podle ELO'!L64</f>
        <v>40</v>
      </c>
      <c r="N64" s="75"/>
      <c r="O64" s="75">
        <f>'Podle ELO'!N64</f>
        <v>49</v>
      </c>
      <c r="P64" s="75"/>
      <c r="Q64" s="75">
        <f>'Podle ELO'!P64</f>
        <v>55</v>
      </c>
      <c r="S64" s="75">
        <f>'Podle ELO'!R64</f>
        <v>55</v>
      </c>
      <c r="T64" s="75"/>
      <c r="U64" s="75">
        <f>'Podle ELO'!T64</f>
        <v>55</v>
      </c>
      <c r="V64" s="75"/>
      <c r="W64" s="75">
        <f>'Podle ELO'!V64</f>
        <v>55</v>
      </c>
      <c r="X64" s="75"/>
      <c r="Y64" s="75">
        <f>'Podle ELO'!X64</f>
        <v>55</v>
      </c>
      <c r="Z64" s="75"/>
      <c r="AA64" s="75">
        <f>'Podle ELO'!Z64</f>
        <v>60</v>
      </c>
      <c r="AB64" s="75"/>
    </row>
    <row r="65" spans="7:14" x14ac:dyDescent="0.3">
      <c r="G65" s="62"/>
      <c r="H65" s="62"/>
      <c r="I65" s="62"/>
      <c r="J65" s="62"/>
      <c r="K65" s="62"/>
      <c r="L65" s="62"/>
      <c r="M65" s="62"/>
      <c r="N65" s="62"/>
    </row>
    <row r="66" spans="7:14" x14ac:dyDescent="0.3">
      <c r="G66" s="62"/>
      <c r="H66" s="62"/>
      <c r="I66" s="62"/>
      <c r="J66" s="62"/>
      <c r="K66" s="62"/>
      <c r="L66" s="62"/>
      <c r="M66" s="62"/>
      <c r="N66" s="62"/>
    </row>
    <row r="67" spans="7:14" x14ac:dyDescent="0.3">
      <c r="G67" s="62"/>
      <c r="H67" s="62"/>
      <c r="I67" s="62"/>
      <c r="J67" s="62"/>
      <c r="K67" s="62"/>
      <c r="L67" s="62"/>
      <c r="M67" s="62"/>
      <c r="N67" s="62"/>
    </row>
  </sheetData>
  <mergeCells count="387"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  <mergeCell ref="Z52:Z53"/>
    <mergeCell ref="AB52:AB53"/>
    <mergeCell ref="B50:C50"/>
    <mergeCell ref="F50:F51"/>
    <mergeCell ref="H50:H51"/>
    <mergeCell ref="J50:J51"/>
    <mergeCell ref="L50:L51"/>
    <mergeCell ref="T56:T57"/>
    <mergeCell ref="V56:V57"/>
    <mergeCell ref="X56:X57"/>
    <mergeCell ref="Z56:Z57"/>
    <mergeCell ref="AB56:AB57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N50:N51"/>
    <mergeCell ref="P50:P51"/>
    <mergeCell ref="R50:R51"/>
    <mergeCell ref="T50:T51"/>
    <mergeCell ref="V48:V49"/>
    <mergeCell ref="X48:X49"/>
    <mergeCell ref="Z48:Z49"/>
    <mergeCell ref="AB48:AB49"/>
    <mergeCell ref="Z36:Z37"/>
    <mergeCell ref="AB36:AB37"/>
    <mergeCell ref="V50:V51"/>
    <mergeCell ref="X50:X51"/>
    <mergeCell ref="Z50:Z51"/>
    <mergeCell ref="AB50:AB51"/>
    <mergeCell ref="P48:P49"/>
    <mergeCell ref="R48:R49"/>
    <mergeCell ref="T48:T49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Z30:Z31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6:C26"/>
    <mergeCell ref="F26:F27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B52:C52"/>
    <mergeCell ref="F52:F53"/>
    <mergeCell ref="Z54:Z55"/>
    <mergeCell ref="AB54:AB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showGridLines="0" showRuler="0" zoomScale="85" zoomScaleNormal="85" workbookViewId="0">
      <pane ySplit="4" topLeftCell="A35" activePane="bottomLeft" state="frozen"/>
      <selection pane="bottomLeft" activeCell="P53" sqref="P53:Q54"/>
    </sheetView>
  </sheetViews>
  <sheetFormatPr defaultColWidth="8.7109375" defaultRowHeight="17.25" x14ac:dyDescent="0.3"/>
  <cols>
    <col min="1" max="1" width="6.7109375" style="36" customWidth="1"/>
    <col min="2" max="2" width="5.7109375" style="131" customWidth="1"/>
    <col min="3" max="3" width="13.42578125" style="33" customWidth="1"/>
    <col min="4" max="4" width="0.85546875" style="34" customWidth="1"/>
    <col min="5" max="5" width="4.140625" style="115" customWidth="1"/>
    <col min="6" max="24" width="4.140625" style="36" customWidth="1"/>
    <col min="25" max="25" width="5.7109375" style="36" bestFit="1" customWidth="1"/>
    <col min="26" max="26" width="4.140625" style="36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30"/>
      <c r="Q1" s="37" t="s">
        <v>270</v>
      </c>
    </row>
    <row r="2" spans="1:29" ht="18" thickBot="1" x14ac:dyDescent="0.35"/>
    <row r="3" spans="1:29" s="40" customFormat="1" x14ac:dyDescent="0.3">
      <c r="A3" s="362" t="s">
        <v>2</v>
      </c>
      <c r="B3" s="363"/>
      <c r="C3" s="124" t="s">
        <v>3</v>
      </c>
      <c r="D3" s="39"/>
      <c r="E3" s="113" t="s">
        <v>15</v>
      </c>
      <c r="F3" s="368" t="s">
        <v>4</v>
      </c>
      <c r="G3" s="363"/>
      <c r="H3" s="362" t="s">
        <v>5</v>
      </c>
      <c r="I3" s="363"/>
      <c r="J3" s="362" t="s">
        <v>6</v>
      </c>
      <c r="K3" s="363"/>
      <c r="L3" s="362" t="s">
        <v>7</v>
      </c>
      <c r="M3" s="363"/>
      <c r="N3" s="362" t="s">
        <v>8</v>
      </c>
      <c r="O3" s="363"/>
      <c r="P3" s="362" t="s">
        <v>9</v>
      </c>
      <c r="Q3" s="363"/>
      <c r="R3" s="362" t="s">
        <v>10</v>
      </c>
      <c r="S3" s="363"/>
      <c r="T3" s="362" t="s">
        <v>11</v>
      </c>
      <c r="U3" s="363"/>
      <c r="V3" s="362" t="s">
        <v>12</v>
      </c>
      <c r="W3" s="363"/>
      <c r="X3" s="362" t="s">
        <v>13</v>
      </c>
      <c r="Y3" s="363"/>
      <c r="Z3" s="362" t="s">
        <v>14</v>
      </c>
      <c r="AA3" s="363"/>
      <c r="AC3" s="187" t="s">
        <v>157</v>
      </c>
    </row>
    <row r="4" spans="1:29" s="40" customFormat="1" ht="18" thickBot="1" x14ac:dyDescent="0.35">
      <c r="A4" s="127" t="s">
        <v>125</v>
      </c>
      <c r="B4" s="132" t="s">
        <v>126</v>
      </c>
      <c r="C4" s="125" t="s">
        <v>1</v>
      </c>
      <c r="D4" s="41"/>
      <c r="E4" s="114" t="s">
        <v>75</v>
      </c>
      <c r="F4" s="364" t="s">
        <v>271</v>
      </c>
      <c r="G4" s="365"/>
      <c r="H4" s="374" t="s">
        <v>272</v>
      </c>
      <c r="I4" s="365"/>
      <c r="J4" s="374" t="s">
        <v>273</v>
      </c>
      <c r="K4" s="365"/>
      <c r="L4" s="374" t="s">
        <v>274</v>
      </c>
      <c r="M4" s="365"/>
      <c r="N4" s="374" t="s">
        <v>275</v>
      </c>
      <c r="O4" s="365"/>
      <c r="P4" s="374" t="s">
        <v>276</v>
      </c>
      <c r="Q4" s="365"/>
      <c r="R4" s="374" t="s">
        <v>281</v>
      </c>
      <c r="S4" s="365"/>
      <c r="T4" s="374" t="s">
        <v>280</v>
      </c>
      <c r="U4" s="365"/>
      <c r="V4" s="374" t="s">
        <v>279</v>
      </c>
      <c r="W4" s="365"/>
      <c r="X4" s="375" t="s">
        <v>278</v>
      </c>
      <c r="Y4" s="365"/>
      <c r="Z4" s="374" t="s">
        <v>277</v>
      </c>
      <c r="AA4" s="365"/>
      <c r="AC4" s="82" t="s">
        <v>147</v>
      </c>
    </row>
    <row r="5" spans="1:29" x14ac:dyDescent="0.3">
      <c r="A5" s="352">
        <v>1</v>
      </c>
      <c r="B5" s="353"/>
      <c r="C5" s="89" t="s">
        <v>303</v>
      </c>
      <c r="D5" s="54"/>
      <c r="E5" s="354">
        <v>1</v>
      </c>
      <c r="F5" s="301">
        <v>12</v>
      </c>
      <c r="G5" s="340">
        <v>2</v>
      </c>
      <c r="H5" s="301">
        <v>8</v>
      </c>
      <c r="I5" s="366">
        <v>3</v>
      </c>
      <c r="J5" s="297">
        <v>2</v>
      </c>
      <c r="K5" s="360">
        <v>3</v>
      </c>
      <c r="L5" s="297">
        <v>13</v>
      </c>
      <c r="M5" s="360">
        <v>4</v>
      </c>
      <c r="N5" s="296">
        <v>6</v>
      </c>
      <c r="O5" s="360">
        <v>5</v>
      </c>
      <c r="P5" s="303">
        <v>3</v>
      </c>
      <c r="Q5" s="360">
        <v>6</v>
      </c>
      <c r="R5" s="303"/>
      <c r="S5" s="342"/>
      <c r="T5" s="303"/>
      <c r="U5" s="342"/>
      <c r="V5" s="303"/>
      <c r="W5" s="338"/>
      <c r="X5" s="303"/>
      <c r="Y5" s="338"/>
      <c r="Z5" s="303"/>
      <c r="AA5" s="338"/>
      <c r="AC5" s="371">
        <f>ELO!O5</f>
        <v>1807.3333333333333</v>
      </c>
    </row>
    <row r="6" spans="1:29" ht="18" thickBot="1" x14ac:dyDescent="0.35">
      <c r="A6" s="129">
        <v>2154</v>
      </c>
      <c r="B6" s="133">
        <v>2161</v>
      </c>
      <c r="C6" s="90" t="s">
        <v>244</v>
      </c>
      <c r="D6" s="55"/>
      <c r="E6" s="355"/>
      <c r="F6" s="299">
        <v>1</v>
      </c>
      <c r="G6" s="341"/>
      <c r="H6" s="299">
        <v>1</v>
      </c>
      <c r="I6" s="367"/>
      <c r="J6" s="299">
        <v>0</v>
      </c>
      <c r="K6" s="361"/>
      <c r="L6" s="299">
        <v>1</v>
      </c>
      <c r="M6" s="361"/>
      <c r="N6" s="299">
        <v>1</v>
      </c>
      <c r="O6" s="361"/>
      <c r="P6" s="299">
        <v>1</v>
      </c>
      <c r="Q6" s="361"/>
      <c r="R6" s="299"/>
      <c r="S6" s="343"/>
      <c r="T6" s="299"/>
      <c r="U6" s="343"/>
      <c r="V6" s="299"/>
      <c r="W6" s="339"/>
      <c r="X6" s="299"/>
      <c r="Y6" s="339"/>
      <c r="Z6" s="299"/>
      <c r="AA6" s="339"/>
      <c r="AC6" s="370"/>
    </row>
    <row r="7" spans="1:29" x14ac:dyDescent="0.3">
      <c r="A7" s="352">
        <v>2</v>
      </c>
      <c r="B7" s="353"/>
      <c r="C7" s="89" t="s">
        <v>245</v>
      </c>
      <c r="D7" s="54"/>
      <c r="E7" s="354">
        <v>1</v>
      </c>
      <c r="F7" s="48">
        <v>7</v>
      </c>
      <c r="G7" s="366">
        <v>2</v>
      </c>
      <c r="H7" s="297">
        <v>6</v>
      </c>
      <c r="I7" s="366">
        <v>3</v>
      </c>
      <c r="J7" s="296">
        <v>1</v>
      </c>
      <c r="K7" s="366">
        <v>4</v>
      </c>
      <c r="L7" s="297">
        <v>24</v>
      </c>
      <c r="M7" s="366">
        <v>5</v>
      </c>
      <c r="N7" s="296">
        <v>3</v>
      </c>
      <c r="O7" s="366">
        <v>6</v>
      </c>
      <c r="P7" s="297">
        <v>4</v>
      </c>
      <c r="Q7" s="366">
        <v>7</v>
      </c>
      <c r="R7" s="298"/>
      <c r="S7" s="342"/>
      <c r="T7" s="297"/>
      <c r="U7" s="342"/>
      <c r="V7" s="297"/>
      <c r="W7" s="342"/>
      <c r="X7" s="297"/>
      <c r="Y7" s="342"/>
      <c r="Z7" s="297"/>
      <c r="AA7" s="342"/>
      <c r="AC7" s="369">
        <f>ELO!O6</f>
        <v>1873.4</v>
      </c>
    </row>
    <row r="8" spans="1:29" ht="18" thickBot="1" x14ac:dyDescent="0.35">
      <c r="A8" s="129">
        <v>1913</v>
      </c>
      <c r="B8" s="133">
        <v>1925</v>
      </c>
      <c r="C8" s="90" t="s">
        <v>246</v>
      </c>
      <c r="D8" s="55"/>
      <c r="E8" s="355"/>
      <c r="F8" s="46">
        <v>1</v>
      </c>
      <c r="G8" s="367"/>
      <c r="H8" s="299">
        <v>1</v>
      </c>
      <c r="I8" s="367"/>
      <c r="J8" s="299">
        <v>1</v>
      </c>
      <c r="K8" s="367"/>
      <c r="L8" s="300">
        <v>1</v>
      </c>
      <c r="M8" s="367"/>
      <c r="N8" s="299">
        <v>1</v>
      </c>
      <c r="O8" s="367"/>
      <c r="P8" s="299">
        <v>1</v>
      </c>
      <c r="Q8" s="367"/>
      <c r="R8" s="300"/>
      <c r="S8" s="343"/>
      <c r="T8" s="300"/>
      <c r="U8" s="343"/>
      <c r="V8" s="300"/>
      <c r="W8" s="343"/>
      <c r="X8" s="300"/>
      <c r="Y8" s="343"/>
      <c r="Z8" s="300"/>
      <c r="AA8" s="343"/>
      <c r="AC8" s="370"/>
    </row>
    <row r="9" spans="1:29" x14ac:dyDescent="0.3">
      <c r="A9" s="352">
        <v>3</v>
      </c>
      <c r="B9" s="353"/>
      <c r="C9" s="89" t="s">
        <v>84</v>
      </c>
      <c r="D9" s="54"/>
      <c r="E9" s="354">
        <v>1</v>
      </c>
      <c r="F9" s="336">
        <v>5</v>
      </c>
      <c r="G9" s="366">
        <v>2</v>
      </c>
      <c r="H9" s="297">
        <v>13</v>
      </c>
      <c r="I9" s="366">
        <v>3</v>
      </c>
      <c r="J9" s="283" t="s">
        <v>210</v>
      </c>
      <c r="K9" s="360">
        <v>3</v>
      </c>
      <c r="L9" s="296">
        <v>15</v>
      </c>
      <c r="M9" s="360">
        <v>4</v>
      </c>
      <c r="N9" s="297">
        <v>2</v>
      </c>
      <c r="O9" s="350">
        <v>4</v>
      </c>
      <c r="P9" s="301">
        <v>1</v>
      </c>
      <c r="Q9" s="350">
        <v>4</v>
      </c>
      <c r="R9" s="297"/>
      <c r="S9" s="342"/>
      <c r="T9" s="301"/>
      <c r="U9" s="342"/>
      <c r="V9" s="301"/>
      <c r="W9" s="342"/>
      <c r="X9" s="298"/>
      <c r="Y9" s="342"/>
      <c r="Z9" s="301"/>
      <c r="AA9" s="342"/>
      <c r="AC9" s="369">
        <f>ELO!O7</f>
        <v>1769.8</v>
      </c>
    </row>
    <row r="10" spans="1:29" ht="18" thickBot="1" x14ac:dyDescent="0.35">
      <c r="A10" s="129">
        <v>1906</v>
      </c>
      <c r="B10" s="133">
        <v>1901</v>
      </c>
      <c r="C10" s="90" t="s">
        <v>85</v>
      </c>
      <c r="D10" s="55"/>
      <c r="E10" s="355"/>
      <c r="F10" s="334">
        <v>1</v>
      </c>
      <c r="G10" s="367"/>
      <c r="H10" s="299">
        <v>1</v>
      </c>
      <c r="I10" s="367"/>
      <c r="J10" s="284">
        <v>0</v>
      </c>
      <c r="K10" s="361"/>
      <c r="L10" s="299">
        <v>1</v>
      </c>
      <c r="M10" s="361"/>
      <c r="N10" s="300">
        <v>0</v>
      </c>
      <c r="O10" s="351"/>
      <c r="P10" s="300">
        <v>0</v>
      </c>
      <c r="Q10" s="351"/>
      <c r="R10" s="300"/>
      <c r="S10" s="343"/>
      <c r="T10" s="299"/>
      <c r="U10" s="343"/>
      <c r="V10" s="299"/>
      <c r="W10" s="343"/>
      <c r="X10" s="300"/>
      <c r="Y10" s="343"/>
      <c r="Z10" s="300"/>
      <c r="AA10" s="343"/>
      <c r="AC10" s="370"/>
    </row>
    <row r="11" spans="1:29" x14ac:dyDescent="0.3">
      <c r="A11" s="352">
        <v>4</v>
      </c>
      <c r="B11" s="353"/>
      <c r="C11" s="89" t="s">
        <v>247</v>
      </c>
      <c r="D11" s="54"/>
      <c r="E11" s="354">
        <v>1</v>
      </c>
      <c r="F11" s="43">
        <v>8</v>
      </c>
      <c r="G11" s="340">
        <v>1.5</v>
      </c>
      <c r="H11" s="296">
        <v>12</v>
      </c>
      <c r="I11" s="360">
        <v>2.5</v>
      </c>
      <c r="J11" s="283" t="s">
        <v>210</v>
      </c>
      <c r="K11" s="350">
        <v>2.5</v>
      </c>
      <c r="L11" s="301">
        <v>8</v>
      </c>
      <c r="M11" s="350">
        <v>3</v>
      </c>
      <c r="N11" s="283" t="s">
        <v>210</v>
      </c>
      <c r="O11" s="342">
        <v>3</v>
      </c>
      <c r="P11" s="301">
        <v>2</v>
      </c>
      <c r="Q11" s="342">
        <v>3</v>
      </c>
      <c r="R11" s="296"/>
      <c r="S11" s="342"/>
      <c r="T11" s="296"/>
      <c r="U11" s="342"/>
      <c r="V11" s="303"/>
      <c r="W11" s="342"/>
      <c r="X11" s="303"/>
      <c r="Y11" s="342"/>
      <c r="Z11" s="303"/>
      <c r="AA11" s="342"/>
      <c r="AC11" s="369">
        <f>ELO!O8</f>
        <v>1689</v>
      </c>
    </row>
    <row r="12" spans="1:29" ht="18" thickBot="1" x14ac:dyDescent="0.35">
      <c r="A12" s="129">
        <v>1828</v>
      </c>
      <c r="B12" s="133">
        <v>1871</v>
      </c>
      <c r="C12" s="90" t="s">
        <v>249</v>
      </c>
      <c r="D12" s="55"/>
      <c r="E12" s="355"/>
      <c r="F12" s="47">
        <v>0.5</v>
      </c>
      <c r="G12" s="341"/>
      <c r="H12" s="300">
        <v>1</v>
      </c>
      <c r="I12" s="361"/>
      <c r="J12" s="284">
        <v>0</v>
      </c>
      <c r="K12" s="351"/>
      <c r="L12" s="300">
        <v>0.5</v>
      </c>
      <c r="M12" s="351"/>
      <c r="N12" s="284">
        <v>0</v>
      </c>
      <c r="O12" s="343"/>
      <c r="P12" s="300">
        <v>0</v>
      </c>
      <c r="Q12" s="343"/>
      <c r="R12" s="300"/>
      <c r="S12" s="343"/>
      <c r="T12" s="300"/>
      <c r="U12" s="343"/>
      <c r="V12" s="299"/>
      <c r="W12" s="343"/>
      <c r="X12" s="299"/>
      <c r="Y12" s="343"/>
      <c r="Z12" s="299"/>
      <c r="AA12" s="343"/>
      <c r="AC12" s="370"/>
    </row>
    <row r="13" spans="1:29" x14ac:dyDescent="0.3">
      <c r="A13" s="352">
        <v>5</v>
      </c>
      <c r="B13" s="353"/>
      <c r="C13" s="89" t="s">
        <v>318</v>
      </c>
      <c r="D13" s="54"/>
      <c r="E13" s="354">
        <v>1</v>
      </c>
      <c r="F13" s="296">
        <v>9</v>
      </c>
      <c r="G13" s="340">
        <v>2</v>
      </c>
      <c r="H13" s="335">
        <v>3</v>
      </c>
      <c r="I13" s="342">
        <v>2</v>
      </c>
      <c r="J13" s="296">
        <v>6</v>
      </c>
      <c r="K13" s="358">
        <v>2.5</v>
      </c>
      <c r="L13" s="283" t="s">
        <v>210</v>
      </c>
      <c r="M13" s="338">
        <v>2.5</v>
      </c>
      <c r="N13" s="297">
        <v>19</v>
      </c>
      <c r="O13" s="342">
        <v>3.5</v>
      </c>
      <c r="P13" s="283" t="s">
        <v>210</v>
      </c>
      <c r="Q13" s="342">
        <v>3.5</v>
      </c>
      <c r="R13" s="297"/>
      <c r="S13" s="338"/>
      <c r="T13" s="296"/>
      <c r="U13" s="342"/>
      <c r="V13" s="297"/>
      <c r="W13" s="338"/>
      <c r="X13" s="301"/>
      <c r="Y13" s="338"/>
      <c r="Z13" s="297"/>
      <c r="AA13" s="338"/>
      <c r="AC13" s="369">
        <f>ELO!O9</f>
        <v>1672</v>
      </c>
    </row>
    <row r="14" spans="1:29" ht="18" thickBot="1" x14ac:dyDescent="0.35">
      <c r="A14" s="129">
        <v>1770</v>
      </c>
      <c r="B14" s="133">
        <v>1782</v>
      </c>
      <c r="C14" s="90" t="s">
        <v>319</v>
      </c>
      <c r="D14" s="55"/>
      <c r="E14" s="355"/>
      <c r="F14" s="47">
        <v>1</v>
      </c>
      <c r="G14" s="341"/>
      <c r="H14" s="337">
        <v>0</v>
      </c>
      <c r="I14" s="343"/>
      <c r="J14" s="302">
        <v>0.5</v>
      </c>
      <c r="K14" s="359"/>
      <c r="L14" s="284">
        <v>0</v>
      </c>
      <c r="M14" s="339"/>
      <c r="N14" s="299">
        <v>1</v>
      </c>
      <c r="O14" s="343"/>
      <c r="P14" s="284">
        <v>0</v>
      </c>
      <c r="Q14" s="343"/>
      <c r="R14" s="300"/>
      <c r="S14" s="339"/>
      <c r="T14" s="300"/>
      <c r="U14" s="343"/>
      <c r="V14" s="299"/>
      <c r="W14" s="339"/>
      <c r="X14" s="300"/>
      <c r="Y14" s="339"/>
      <c r="Z14" s="300"/>
      <c r="AA14" s="339"/>
      <c r="AC14" s="370"/>
    </row>
    <row r="15" spans="1:29" x14ac:dyDescent="0.3">
      <c r="A15" s="352">
        <v>6</v>
      </c>
      <c r="B15" s="353"/>
      <c r="C15" s="89" t="s">
        <v>320</v>
      </c>
      <c r="D15" s="54"/>
      <c r="E15" s="354">
        <v>1</v>
      </c>
      <c r="F15" s="43">
        <v>10</v>
      </c>
      <c r="G15" s="340">
        <v>2</v>
      </c>
      <c r="H15" s="301">
        <v>2</v>
      </c>
      <c r="I15" s="342">
        <v>2</v>
      </c>
      <c r="J15" s="297">
        <v>5</v>
      </c>
      <c r="K15" s="350">
        <v>2.5</v>
      </c>
      <c r="L15" s="296">
        <v>12</v>
      </c>
      <c r="M15" s="350">
        <v>3</v>
      </c>
      <c r="N15" s="297">
        <v>1</v>
      </c>
      <c r="O15" s="338">
        <v>3</v>
      </c>
      <c r="P15" s="335">
        <v>20</v>
      </c>
      <c r="Q15" s="350">
        <v>4</v>
      </c>
      <c r="R15" s="296"/>
      <c r="S15" s="342"/>
      <c r="T15" s="297"/>
      <c r="U15" s="338"/>
      <c r="V15" s="297"/>
      <c r="W15" s="338"/>
      <c r="X15" s="301"/>
      <c r="Y15" s="338"/>
      <c r="Z15" s="301"/>
      <c r="AA15" s="342"/>
      <c r="AC15" s="369">
        <f>ELO!O10</f>
        <v>1774.6</v>
      </c>
    </row>
    <row r="16" spans="1:29" ht="18" thickBot="1" x14ac:dyDescent="0.35">
      <c r="A16" s="129">
        <v>1763</v>
      </c>
      <c r="B16" s="133">
        <v>1756</v>
      </c>
      <c r="C16" s="90" t="s">
        <v>321</v>
      </c>
      <c r="D16" s="55"/>
      <c r="E16" s="355"/>
      <c r="F16" s="46">
        <v>1</v>
      </c>
      <c r="G16" s="341"/>
      <c r="H16" s="299">
        <v>0</v>
      </c>
      <c r="I16" s="343"/>
      <c r="J16" s="299">
        <v>0.5</v>
      </c>
      <c r="K16" s="351"/>
      <c r="L16" s="300">
        <v>0.5</v>
      </c>
      <c r="M16" s="351"/>
      <c r="N16" s="300">
        <v>0</v>
      </c>
      <c r="O16" s="339"/>
      <c r="P16" s="337">
        <v>1</v>
      </c>
      <c r="Q16" s="351"/>
      <c r="R16" s="300"/>
      <c r="S16" s="343"/>
      <c r="T16" s="299"/>
      <c r="U16" s="339"/>
      <c r="V16" s="299"/>
      <c r="W16" s="339"/>
      <c r="X16" s="300"/>
      <c r="Y16" s="339"/>
      <c r="Z16" s="300"/>
      <c r="AA16" s="343"/>
      <c r="AC16" s="370"/>
    </row>
    <row r="17" spans="1:31" x14ac:dyDescent="0.3">
      <c r="A17" s="352">
        <v>7</v>
      </c>
      <c r="B17" s="353"/>
      <c r="C17" s="89" t="s">
        <v>287</v>
      </c>
      <c r="D17" s="54"/>
      <c r="E17" s="354">
        <v>1</v>
      </c>
      <c r="F17" s="43">
        <v>2</v>
      </c>
      <c r="G17" s="340">
        <v>1</v>
      </c>
      <c r="H17" s="296">
        <v>19</v>
      </c>
      <c r="I17" s="342">
        <v>2</v>
      </c>
      <c r="J17" s="296">
        <v>11</v>
      </c>
      <c r="K17" s="360">
        <v>3</v>
      </c>
      <c r="L17" s="283" t="s">
        <v>210</v>
      </c>
      <c r="M17" s="350">
        <v>3</v>
      </c>
      <c r="N17" s="283" t="s">
        <v>210</v>
      </c>
      <c r="O17" s="342">
        <v>3</v>
      </c>
      <c r="P17" s="283" t="s">
        <v>210</v>
      </c>
      <c r="Q17" s="342">
        <v>3</v>
      </c>
      <c r="R17" s="301"/>
      <c r="S17" s="338"/>
      <c r="T17" s="298"/>
      <c r="U17" s="338"/>
      <c r="V17" s="298"/>
      <c r="W17" s="342"/>
      <c r="X17" s="297"/>
      <c r="Y17" s="338"/>
      <c r="Z17" s="298"/>
      <c r="AA17" s="342"/>
      <c r="AC17" s="371">
        <f>ELO!O11</f>
        <v>1587.6666666666667</v>
      </c>
    </row>
    <row r="18" spans="1:31" ht="18" thickBot="1" x14ac:dyDescent="0.35">
      <c r="A18" s="129">
        <v>1716</v>
      </c>
      <c r="B18" s="133">
        <v>1721</v>
      </c>
      <c r="C18" s="90" t="s">
        <v>317</v>
      </c>
      <c r="D18" s="55"/>
      <c r="E18" s="355"/>
      <c r="F18" s="46">
        <v>0</v>
      </c>
      <c r="G18" s="341"/>
      <c r="H18" s="300">
        <v>1</v>
      </c>
      <c r="I18" s="343"/>
      <c r="J18" s="299">
        <v>1</v>
      </c>
      <c r="K18" s="361"/>
      <c r="L18" s="284">
        <v>0</v>
      </c>
      <c r="M18" s="351"/>
      <c r="N18" s="284">
        <v>0</v>
      </c>
      <c r="O18" s="343"/>
      <c r="P18" s="284">
        <v>0</v>
      </c>
      <c r="Q18" s="343"/>
      <c r="R18" s="300"/>
      <c r="S18" s="339"/>
      <c r="T18" s="300"/>
      <c r="U18" s="339"/>
      <c r="V18" s="300"/>
      <c r="W18" s="343"/>
      <c r="X18" s="299"/>
      <c r="Y18" s="339"/>
      <c r="Z18" s="300"/>
      <c r="AA18" s="343"/>
      <c r="AC18" s="370"/>
    </row>
    <row r="19" spans="1:31" x14ac:dyDescent="0.3">
      <c r="A19" s="352">
        <v>8</v>
      </c>
      <c r="B19" s="353"/>
      <c r="C19" s="89" t="s">
        <v>183</v>
      </c>
      <c r="D19" s="54"/>
      <c r="E19" s="354">
        <v>1</v>
      </c>
      <c r="F19" s="296">
        <v>4</v>
      </c>
      <c r="G19" s="356">
        <v>1.5</v>
      </c>
      <c r="H19" s="297">
        <v>1</v>
      </c>
      <c r="I19" s="338">
        <v>1.5</v>
      </c>
      <c r="J19" s="296">
        <v>10</v>
      </c>
      <c r="K19" s="358">
        <v>2.5</v>
      </c>
      <c r="L19" s="297">
        <v>4</v>
      </c>
      <c r="M19" s="350">
        <v>3</v>
      </c>
      <c r="N19" s="335">
        <v>14</v>
      </c>
      <c r="O19" s="350">
        <v>4</v>
      </c>
      <c r="P19" s="283" t="s">
        <v>210</v>
      </c>
      <c r="Q19" s="350">
        <v>4</v>
      </c>
      <c r="R19" s="296"/>
      <c r="S19" s="342"/>
      <c r="T19" s="298"/>
      <c r="U19" s="342"/>
      <c r="V19" s="303"/>
      <c r="W19" s="338"/>
      <c r="X19" s="296"/>
      <c r="Y19" s="338"/>
      <c r="Z19" s="296"/>
      <c r="AA19" s="338"/>
      <c r="AC19" s="369">
        <f>ELO!O12</f>
        <v>1767</v>
      </c>
    </row>
    <row r="20" spans="1:31" ht="18" thickBot="1" x14ac:dyDescent="0.35">
      <c r="A20" s="129">
        <v>1678</v>
      </c>
      <c r="B20" s="133">
        <v>1693</v>
      </c>
      <c r="C20" s="90" t="s">
        <v>184</v>
      </c>
      <c r="D20" s="55"/>
      <c r="E20" s="355"/>
      <c r="F20" s="47">
        <v>0.5</v>
      </c>
      <c r="G20" s="357"/>
      <c r="H20" s="300">
        <v>0</v>
      </c>
      <c r="I20" s="339"/>
      <c r="J20" s="299">
        <v>1</v>
      </c>
      <c r="K20" s="359"/>
      <c r="L20" s="299">
        <v>0.5</v>
      </c>
      <c r="M20" s="351"/>
      <c r="N20" s="337">
        <v>1</v>
      </c>
      <c r="O20" s="351"/>
      <c r="P20" s="284">
        <v>0</v>
      </c>
      <c r="Q20" s="351"/>
      <c r="R20" s="299"/>
      <c r="S20" s="343"/>
      <c r="T20" s="300"/>
      <c r="U20" s="343"/>
      <c r="V20" s="299"/>
      <c r="W20" s="339"/>
      <c r="X20" s="300"/>
      <c r="Y20" s="339"/>
      <c r="Z20" s="300"/>
      <c r="AA20" s="339"/>
      <c r="AC20" s="370"/>
    </row>
    <row r="21" spans="1:31" ht="18" thickBot="1" x14ac:dyDescent="0.35">
      <c r="A21" s="352">
        <v>9</v>
      </c>
      <c r="B21" s="353"/>
      <c r="C21" s="89" t="s">
        <v>323</v>
      </c>
      <c r="D21" s="54"/>
      <c r="E21" s="354">
        <v>1</v>
      </c>
      <c r="F21" s="43">
        <v>5</v>
      </c>
      <c r="G21" s="340">
        <v>1</v>
      </c>
      <c r="H21" s="301">
        <v>11</v>
      </c>
      <c r="I21" s="340">
        <v>2</v>
      </c>
      <c r="J21" s="283" t="s">
        <v>210</v>
      </c>
      <c r="K21" s="340">
        <v>2</v>
      </c>
      <c r="L21" s="301">
        <v>16</v>
      </c>
      <c r="M21" s="350">
        <v>3</v>
      </c>
      <c r="N21" s="298">
        <v>12</v>
      </c>
      <c r="O21" s="350">
        <v>4</v>
      </c>
      <c r="P21" s="283" t="s">
        <v>210</v>
      </c>
      <c r="Q21" s="350">
        <v>4</v>
      </c>
      <c r="R21" s="296"/>
      <c r="S21" s="338"/>
      <c r="T21" s="301"/>
      <c r="U21" s="338"/>
      <c r="V21" s="301"/>
      <c r="W21" s="338"/>
      <c r="X21" s="296"/>
      <c r="Y21" s="338"/>
      <c r="Z21" s="297"/>
      <c r="AA21" s="342"/>
      <c r="AC21" s="372">
        <f>ELO!O13</f>
        <v>1554.5</v>
      </c>
    </row>
    <row r="22" spans="1:31" ht="18" thickBot="1" x14ac:dyDescent="0.35">
      <c r="A22" s="129">
        <v>1649</v>
      </c>
      <c r="B22" s="133">
        <v>1639</v>
      </c>
      <c r="C22" s="90" t="s">
        <v>326</v>
      </c>
      <c r="D22" s="55"/>
      <c r="E22" s="355"/>
      <c r="F22" s="47">
        <v>0</v>
      </c>
      <c r="G22" s="341"/>
      <c r="H22" s="300">
        <v>1</v>
      </c>
      <c r="I22" s="341"/>
      <c r="J22" s="284">
        <v>0</v>
      </c>
      <c r="K22" s="341"/>
      <c r="L22" s="300">
        <v>1</v>
      </c>
      <c r="M22" s="351"/>
      <c r="N22" s="304">
        <v>1</v>
      </c>
      <c r="O22" s="351"/>
      <c r="P22" s="284">
        <v>0</v>
      </c>
      <c r="Q22" s="351"/>
      <c r="R22" s="299"/>
      <c r="S22" s="339"/>
      <c r="T22" s="300"/>
      <c r="U22" s="339"/>
      <c r="V22" s="300"/>
      <c r="W22" s="339"/>
      <c r="X22" s="300"/>
      <c r="Y22" s="339"/>
      <c r="Z22" s="300"/>
      <c r="AA22" s="343"/>
      <c r="AC22" s="373"/>
      <c r="AE22" s="340"/>
    </row>
    <row r="23" spans="1:31" ht="18" thickBot="1" x14ac:dyDescent="0.35">
      <c r="A23" s="352">
        <v>10</v>
      </c>
      <c r="B23" s="353"/>
      <c r="C23" s="89" t="s">
        <v>152</v>
      </c>
      <c r="D23" s="54"/>
      <c r="E23" s="354">
        <v>1</v>
      </c>
      <c r="F23" s="48">
        <v>6</v>
      </c>
      <c r="G23" s="340">
        <v>1</v>
      </c>
      <c r="H23" s="298">
        <v>24</v>
      </c>
      <c r="I23" s="338">
        <v>1</v>
      </c>
      <c r="J23" s="298">
        <v>8</v>
      </c>
      <c r="K23" s="338">
        <v>1</v>
      </c>
      <c r="L23" s="296">
        <v>21</v>
      </c>
      <c r="M23" s="338">
        <v>2</v>
      </c>
      <c r="N23" s="298">
        <v>15</v>
      </c>
      <c r="O23" s="338">
        <v>2.5</v>
      </c>
      <c r="P23" s="296">
        <v>18</v>
      </c>
      <c r="Q23" s="338">
        <v>3</v>
      </c>
      <c r="R23" s="297"/>
      <c r="S23" s="338"/>
      <c r="T23" s="296"/>
      <c r="U23" s="338"/>
      <c r="V23" s="298"/>
      <c r="W23" s="338"/>
      <c r="X23" s="301"/>
      <c r="Y23" s="338"/>
      <c r="Z23" s="296"/>
      <c r="AA23" s="338"/>
      <c r="AC23" s="369">
        <f>ELO!O14</f>
        <v>1511.2</v>
      </c>
      <c r="AE23" s="341"/>
    </row>
    <row r="24" spans="1:31" ht="18" thickBot="1" x14ac:dyDescent="0.35">
      <c r="A24" s="129">
        <v>1549</v>
      </c>
      <c r="B24" s="133">
        <v>1587</v>
      </c>
      <c r="C24" s="90" t="s">
        <v>85</v>
      </c>
      <c r="D24" s="55"/>
      <c r="E24" s="355"/>
      <c r="F24" s="47">
        <v>0</v>
      </c>
      <c r="G24" s="341"/>
      <c r="H24" s="300">
        <v>0</v>
      </c>
      <c r="I24" s="339"/>
      <c r="J24" s="300">
        <v>0</v>
      </c>
      <c r="K24" s="339"/>
      <c r="L24" s="299">
        <v>1</v>
      </c>
      <c r="M24" s="339"/>
      <c r="N24" s="299">
        <v>0.5</v>
      </c>
      <c r="O24" s="339"/>
      <c r="P24" s="299">
        <v>0.5</v>
      </c>
      <c r="Q24" s="339"/>
      <c r="R24" s="299"/>
      <c r="S24" s="339"/>
      <c r="T24" s="299"/>
      <c r="U24" s="339"/>
      <c r="V24" s="300"/>
      <c r="W24" s="339"/>
      <c r="X24" s="300"/>
      <c r="Y24" s="339"/>
      <c r="Z24" s="299"/>
      <c r="AA24" s="339"/>
      <c r="AC24" s="370"/>
    </row>
    <row r="25" spans="1:31" x14ac:dyDescent="0.3">
      <c r="A25" s="352">
        <v>11</v>
      </c>
      <c r="B25" s="353"/>
      <c r="C25" s="89" t="s">
        <v>323</v>
      </c>
      <c r="D25" s="54"/>
      <c r="E25" s="354">
        <v>1</v>
      </c>
      <c r="F25" s="48">
        <v>15</v>
      </c>
      <c r="G25" s="340">
        <v>2</v>
      </c>
      <c r="H25" s="298">
        <v>9</v>
      </c>
      <c r="I25" s="342">
        <v>2</v>
      </c>
      <c r="J25" s="298">
        <v>7</v>
      </c>
      <c r="K25" s="338">
        <v>2</v>
      </c>
      <c r="L25" s="301">
        <v>19</v>
      </c>
      <c r="M25" s="338">
        <v>2.5</v>
      </c>
      <c r="N25" s="298">
        <v>14</v>
      </c>
      <c r="O25" s="342">
        <v>3.5</v>
      </c>
      <c r="P25" s="283" t="s">
        <v>210</v>
      </c>
      <c r="Q25" s="342">
        <v>3.5</v>
      </c>
      <c r="R25" s="296"/>
      <c r="S25" s="342"/>
      <c r="T25" s="298"/>
      <c r="U25" s="338"/>
      <c r="V25" s="296"/>
      <c r="W25" s="338"/>
      <c r="X25" s="298"/>
      <c r="Y25" s="342"/>
      <c r="Z25" s="297"/>
      <c r="AA25" s="342"/>
      <c r="AC25" s="369">
        <f>ELO!O15</f>
        <v>1526.4</v>
      </c>
    </row>
    <row r="26" spans="1:31" ht="18" thickBot="1" x14ac:dyDescent="0.35">
      <c r="A26" s="129">
        <v>1525</v>
      </c>
      <c r="B26" s="133">
        <v>1525</v>
      </c>
      <c r="C26" s="90" t="s">
        <v>324</v>
      </c>
      <c r="D26" s="55"/>
      <c r="E26" s="355"/>
      <c r="F26" s="47">
        <v>1</v>
      </c>
      <c r="G26" s="341"/>
      <c r="H26" s="300">
        <v>0</v>
      </c>
      <c r="I26" s="343"/>
      <c r="J26" s="300">
        <v>0</v>
      </c>
      <c r="K26" s="339"/>
      <c r="L26" s="300">
        <v>0.5</v>
      </c>
      <c r="M26" s="339"/>
      <c r="N26" s="299">
        <v>1</v>
      </c>
      <c r="O26" s="343"/>
      <c r="P26" s="284">
        <v>0</v>
      </c>
      <c r="Q26" s="343"/>
      <c r="R26" s="300"/>
      <c r="S26" s="343"/>
      <c r="T26" s="302"/>
      <c r="U26" s="339"/>
      <c r="V26" s="300"/>
      <c r="W26" s="339"/>
      <c r="X26" s="300"/>
      <c r="Y26" s="343"/>
      <c r="Z26" s="300"/>
      <c r="AA26" s="343"/>
      <c r="AC26" s="370"/>
    </row>
    <row r="27" spans="1:31" x14ac:dyDescent="0.3">
      <c r="A27" s="352">
        <v>12</v>
      </c>
      <c r="B27" s="353"/>
      <c r="C27" s="89" t="s">
        <v>127</v>
      </c>
      <c r="D27" s="54"/>
      <c r="E27" s="354">
        <v>1</v>
      </c>
      <c r="F27" s="48">
        <v>21</v>
      </c>
      <c r="G27" s="356">
        <v>2</v>
      </c>
      <c r="H27" s="297">
        <v>4</v>
      </c>
      <c r="I27" s="338">
        <v>2</v>
      </c>
      <c r="J27" s="48">
        <v>24</v>
      </c>
      <c r="K27" s="358">
        <v>2.5</v>
      </c>
      <c r="L27" s="297">
        <v>6</v>
      </c>
      <c r="M27" s="350">
        <v>3</v>
      </c>
      <c r="N27" s="296">
        <v>9</v>
      </c>
      <c r="O27" s="342">
        <v>3</v>
      </c>
      <c r="P27" s="297">
        <v>1</v>
      </c>
      <c r="Q27" s="338">
        <v>3</v>
      </c>
      <c r="R27" s="298"/>
      <c r="S27" s="338"/>
      <c r="T27" s="301"/>
      <c r="U27" s="338"/>
      <c r="V27" s="301"/>
      <c r="W27" s="338"/>
      <c r="X27" s="298"/>
      <c r="Y27" s="338"/>
      <c r="Z27" s="298"/>
      <c r="AA27" s="338"/>
      <c r="AC27" s="372">
        <f>ELO!O16</f>
        <v>1739.2</v>
      </c>
    </row>
    <row r="28" spans="1:31" ht="18" thickBot="1" x14ac:dyDescent="0.35">
      <c r="A28" s="129">
        <v>1487</v>
      </c>
      <c r="B28" s="133">
        <v>1472</v>
      </c>
      <c r="C28" s="90" t="s">
        <v>128</v>
      </c>
      <c r="D28" s="55"/>
      <c r="E28" s="355"/>
      <c r="F28" s="46">
        <v>1</v>
      </c>
      <c r="G28" s="357"/>
      <c r="H28" s="299">
        <v>0</v>
      </c>
      <c r="I28" s="339"/>
      <c r="J28" s="299">
        <v>0.5</v>
      </c>
      <c r="K28" s="359"/>
      <c r="L28" s="299">
        <v>0.5</v>
      </c>
      <c r="M28" s="351"/>
      <c r="N28" s="300">
        <v>0</v>
      </c>
      <c r="O28" s="343"/>
      <c r="P28" s="300">
        <v>0</v>
      </c>
      <c r="Q28" s="339"/>
      <c r="R28" s="302"/>
      <c r="S28" s="339"/>
      <c r="T28" s="302"/>
      <c r="U28" s="339"/>
      <c r="V28" s="302"/>
      <c r="W28" s="339"/>
      <c r="X28" s="302"/>
      <c r="Y28" s="339"/>
      <c r="Z28" s="302"/>
      <c r="AA28" s="339"/>
      <c r="AC28" s="373"/>
    </row>
    <row r="29" spans="1:31" x14ac:dyDescent="0.3">
      <c r="A29" s="346">
        <v>13</v>
      </c>
      <c r="B29" s="347"/>
      <c r="C29" s="89" t="s">
        <v>247</v>
      </c>
      <c r="D29" s="54"/>
      <c r="E29" s="348">
        <v>0</v>
      </c>
      <c r="F29" s="297">
        <v>22</v>
      </c>
      <c r="G29" s="340">
        <v>1</v>
      </c>
      <c r="H29" s="296">
        <v>3</v>
      </c>
      <c r="I29" s="338">
        <v>1</v>
      </c>
      <c r="J29" s="298">
        <v>14</v>
      </c>
      <c r="K29" s="338">
        <v>2</v>
      </c>
      <c r="L29" s="296">
        <v>1</v>
      </c>
      <c r="M29" s="342">
        <v>2</v>
      </c>
      <c r="N29" s="283" t="s">
        <v>210</v>
      </c>
      <c r="O29" s="342">
        <v>2</v>
      </c>
      <c r="P29" s="297">
        <v>19</v>
      </c>
      <c r="Q29" s="338">
        <v>2.5</v>
      </c>
      <c r="R29" s="296"/>
      <c r="S29" s="338"/>
      <c r="T29" s="298"/>
      <c r="U29" s="338"/>
      <c r="V29" s="296"/>
      <c r="W29" s="338"/>
      <c r="X29" s="303"/>
      <c r="Y29" s="338"/>
      <c r="Z29" s="303"/>
      <c r="AA29" s="338"/>
      <c r="AC29" s="369">
        <f>ELO!O17</f>
        <v>1606.6</v>
      </c>
    </row>
    <row r="30" spans="1:31" ht="18" thickBot="1" x14ac:dyDescent="0.35">
      <c r="A30" s="129">
        <v>1482</v>
      </c>
      <c r="B30" s="133">
        <v>1385</v>
      </c>
      <c r="C30" s="90" t="s">
        <v>248</v>
      </c>
      <c r="D30" s="55"/>
      <c r="E30" s="349"/>
      <c r="F30" s="299">
        <v>1</v>
      </c>
      <c r="G30" s="341"/>
      <c r="H30" s="300">
        <v>0</v>
      </c>
      <c r="I30" s="339"/>
      <c r="J30" s="300">
        <v>1</v>
      </c>
      <c r="K30" s="339"/>
      <c r="L30" s="300">
        <v>0</v>
      </c>
      <c r="M30" s="343"/>
      <c r="N30" s="284">
        <v>0</v>
      </c>
      <c r="O30" s="343"/>
      <c r="P30" s="300">
        <v>0.5</v>
      </c>
      <c r="Q30" s="339"/>
      <c r="R30" s="300"/>
      <c r="S30" s="339"/>
      <c r="T30" s="299"/>
      <c r="U30" s="339"/>
      <c r="V30" s="300"/>
      <c r="W30" s="339"/>
      <c r="X30" s="299"/>
      <c r="Y30" s="339"/>
      <c r="Z30" s="299"/>
      <c r="AA30" s="339"/>
      <c r="AC30" s="370"/>
    </row>
    <row r="31" spans="1:31" x14ac:dyDescent="0.3">
      <c r="A31" s="346">
        <v>14</v>
      </c>
      <c r="B31" s="347"/>
      <c r="C31" s="89" t="s">
        <v>172</v>
      </c>
      <c r="D31" s="54"/>
      <c r="E31" s="348">
        <v>0</v>
      </c>
      <c r="F31" s="336">
        <v>8</v>
      </c>
      <c r="G31" s="340">
        <v>0</v>
      </c>
      <c r="H31" s="297">
        <v>25</v>
      </c>
      <c r="I31" s="342">
        <v>1</v>
      </c>
      <c r="J31" s="296">
        <v>13</v>
      </c>
      <c r="K31" s="342">
        <v>1</v>
      </c>
      <c r="L31" s="297">
        <v>22</v>
      </c>
      <c r="M31" s="342">
        <v>2</v>
      </c>
      <c r="N31" s="296">
        <v>11</v>
      </c>
      <c r="O31" s="342">
        <v>2</v>
      </c>
      <c r="P31" s="297">
        <v>15</v>
      </c>
      <c r="Q31" s="342">
        <v>2</v>
      </c>
      <c r="R31" s="297"/>
      <c r="S31" s="342"/>
      <c r="T31" s="296"/>
      <c r="U31" s="342"/>
      <c r="V31" s="303"/>
      <c r="W31" s="342"/>
      <c r="X31" s="303"/>
      <c r="Y31" s="342"/>
      <c r="Z31" s="303"/>
      <c r="AA31" s="338"/>
      <c r="AC31" s="369">
        <f>ELO!O18</f>
        <v>1464.6</v>
      </c>
    </row>
    <row r="32" spans="1:31" ht="18" thickBot="1" x14ac:dyDescent="0.35">
      <c r="A32" s="129">
        <v>1476</v>
      </c>
      <c r="B32" s="133">
        <v>1490</v>
      </c>
      <c r="C32" s="90" t="s">
        <v>173</v>
      </c>
      <c r="D32" s="55"/>
      <c r="E32" s="349"/>
      <c r="F32" s="334">
        <v>0</v>
      </c>
      <c r="G32" s="341"/>
      <c r="H32" s="300">
        <v>1</v>
      </c>
      <c r="I32" s="343"/>
      <c r="J32" s="300">
        <v>0</v>
      </c>
      <c r="K32" s="343"/>
      <c r="L32" s="299">
        <v>1</v>
      </c>
      <c r="M32" s="343"/>
      <c r="N32" s="300">
        <v>0</v>
      </c>
      <c r="O32" s="343"/>
      <c r="P32" s="300">
        <v>0</v>
      </c>
      <c r="Q32" s="343"/>
      <c r="R32" s="300"/>
      <c r="S32" s="343"/>
      <c r="T32" s="302"/>
      <c r="U32" s="343"/>
      <c r="V32" s="299"/>
      <c r="W32" s="343"/>
      <c r="X32" s="299"/>
      <c r="Y32" s="343"/>
      <c r="Z32" s="299"/>
      <c r="AA32" s="339"/>
      <c r="AC32" s="370"/>
    </row>
    <row r="33" spans="1:29" x14ac:dyDescent="0.3">
      <c r="A33" s="346">
        <v>15</v>
      </c>
      <c r="B33" s="347"/>
      <c r="C33" s="89" t="s">
        <v>87</v>
      </c>
      <c r="D33" s="54"/>
      <c r="E33" s="348">
        <v>0</v>
      </c>
      <c r="F33" s="43">
        <v>11</v>
      </c>
      <c r="G33" s="340">
        <v>0</v>
      </c>
      <c r="H33" s="301">
        <v>22</v>
      </c>
      <c r="I33" s="338">
        <v>1</v>
      </c>
      <c r="J33" s="298">
        <v>16</v>
      </c>
      <c r="K33" s="338">
        <v>2</v>
      </c>
      <c r="L33" s="298">
        <v>3</v>
      </c>
      <c r="M33" s="338">
        <v>2</v>
      </c>
      <c r="N33" s="296">
        <v>10</v>
      </c>
      <c r="O33" s="342">
        <v>2.5</v>
      </c>
      <c r="P33" s="296">
        <v>14</v>
      </c>
      <c r="Q33" s="338">
        <v>3.5</v>
      </c>
      <c r="R33" s="301"/>
      <c r="S33" s="338"/>
      <c r="T33" s="301"/>
      <c r="U33" s="338"/>
      <c r="V33" s="298"/>
      <c r="W33" s="338"/>
      <c r="X33" s="297"/>
      <c r="Y33" s="338"/>
      <c r="Z33" s="298"/>
      <c r="AA33" s="342"/>
      <c r="AC33" s="369">
        <f>ELO!O19</f>
        <v>1510.6666666666667</v>
      </c>
    </row>
    <row r="34" spans="1:29" ht="18" thickBot="1" x14ac:dyDescent="0.35">
      <c r="A34" s="129">
        <v>1466</v>
      </c>
      <c r="B34" s="133">
        <v>1500</v>
      </c>
      <c r="C34" s="90" t="s">
        <v>86</v>
      </c>
      <c r="D34" s="55"/>
      <c r="E34" s="349"/>
      <c r="F34" s="47">
        <v>0</v>
      </c>
      <c r="G34" s="341"/>
      <c r="H34" s="302">
        <v>1</v>
      </c>
      <c r="I34" s="339"/>
      <c r="J34" s="302">
        <v>1</v>
      </c>
      <c r="K34" s="339"/>
      <c r="L34" s="302">
        <v>0</v>
      </c>
      <c r="M34" s="339"/>
      <c r="N34" s="299">
        <v>0.5</v>
      </c>
      <c r="O34" s="343"/>
      <c r="P34" s="300">
        <v>1</v>
      </c>
      <c r="Q34" s="339"/>
      <c r="R34" s="300"/>
      <c r="S34" s="339"/>
      <c r="T34" s="300"/>
      <c r="U34" s="339"/>
      <c r="V34" s="299"/>
      <c r="W34" s="339"/>
      <c r="X34" s="300"/>
      <c r="Y34" s="339"/>
      <c r="Z34" s="299"/>
      <c r="AA34" s="343"/>
      <c r="AC34" s="370"/>
    </row>
    <row r="35" spans="1:29" x14ac:dyDescent="0.3">
      <c r="A35" s="346">
        <v>16</v>
      </c>
      <c r="B35" s="347"/>
      <c r="C35" s="89" t="s">
        <v>296</v>
      </c>
      <c r="D35" s="54"/>
      <c r="E35" s="348">
        <v>0</v>
      </c>
      <c r="F35" s="44">
        <v>19</v>
      </c>
      <c r="G35" s="340">
        <v>0</v>
      </c>
      <c r="H35" s="297">
        <v>21</v>
      </c>
      <c r="I35" s="338">
        <v>1</v>
      </c>
      <c r="J35" s="301">
        <v>15</v>
      </c>
      <c r="K35" s="342">
        <v>1</v>
      </c>
      <c r="L35" s="297">
        <v>9</v>
      </c>
      <c r="M35" s="338">
        <v>1</v>
      </c>
      <c r="N35" s="301">
        <v>18</v>
      </c>
      <c r="O35" s="342">
        <v>1</v>
      </c>
      <c r="P35" s="283" t="s">
        <v>210</v>
      </c>
      <c r="Q35" s="342">
        <v>1</v>
      </c>
      <c r="R35" s="298"/>
      <c r="S35" s="342"/>
      <c r="T35" s="297"/>
      <c r="U35" s="342"/>
      <c r="V35" s="296"/>
      <c r="W35" s="342"/>
      <c r="X35" s="303"/>
      <c r="Y35" s="338"/>
      <c r="Z35" s="303"/>
      <c r="AA35" s="338"/>
      <c r="AC35" s="369">
        <f>ELO!O20</f>
        <v>1417.8</v>
      </c>
    </row>
    <row r="36" spans="1:29" ht="18" thickBot="1" x14ac:dyDescent="0.35">
      <c r="A36" s="129">
        <v>1436</v>
      </c>
      <c r="B36" s="133">
        <v>1436</v>
      </c>
      <c r="C36" s="90" t="s">
        <v>327</v>
      </c>
      <c r="D36" s="55"/>
      <c r="E36" s="349"/>
      <c r="F36" s="265">
        <v>0</v>
      </c>
      <c r="G36" s="341"/>
      <c r="H36" s="300">
        <v>1</v>
      </c>
      <c r="I36" s="339"/>
      <c r="J36" s="299">
        <v>0</v>
      </c>
      <c r="K36" s="343"/>
      <c r="L36" s="300">
        <v>0</v>
      </c>
      <c r="M36" s="339"/>
      <c r="N36" s="299">
        <v>0</v>
      </c>
      <c r="O36" s="343"/>
      <c r="P36" s="284">
        <v>0</v>
      </c>
      <c r="Q36" s="343"/>
      <c r="R36" s="299"/>
      <c r="S36" s="343"/>
      <c r="T36" s="299"/>
      <c r="U36" s="343"/>
      <c r="V36" s="300"/>
      <c r="W36" s="343"/>
      <c r="X36" s="299"/>
      <c r="Y36" s="339"/>
      <c r="Z36" s="299"/>
      <c r="AA36" s="339"/>
      <c r="AC36" s="370"/>
    </row>
    <row r="37" spans="1:29" x14ac:dyDescent="0.3">
      <c r="A37" s="346">
        <v>17</v>
      </c>
      <c r="B37" s="347"/>
      <c r="C37" s="89" t="s">
        <v>295</v>
      </c>
      <c r="D37" s="54"/>
      <c r="E37" s="348">
        <v>0</v>
      </c>
      <c r="F37" s="296">
        <v>24</v>
      </c>
      <c r="G37" s="340">
        <v>0</v>
      </c>
      <c r="H37" s="283" t="s">
        <v>210</v>
      </c>
      <c r="I37" s="340">
        <v>0</v>
      </c>
      <c r="J37" s="283" t="s">
        <v>210</v>
      </c>
      <c r="K37" s="340">
        <v>0</v>
      </c>
      <c r="L37" s="283" t="s">
        <v>210</v>
      </c>
      <c r="M37" s="340">
        <v>0</v>
      </c>
      <c r="N37" s="283" t="s">
        <v>210</v>
      </c>
      <c r="O37" s="338">
        <v>0</v>
      </c>
      <c r="P37" s="283" t="s">
        <v>210</v>
      </c>
      <c r="Q37" s="342">
        <v>0</v>
      </c>
      <c r="R37" s="298"/>
      <c r="S37" s="342"/>
      <c r="T37" s="301"/>
      <c r="U37" s="338"/>
      <c r="V37" s="301"/>
      <c r="W37" s="338"/>
      <c r="X37" s="297"/>
      <c r="Y37" s="338"/>
      <c r="Z37" s="298"/>
      <c r="AA37" s="342"/>
      <c r="AC37" s="369" t="e">
        <f>ELO!O21</f>
        <v>#DIV/0!</v>
      </c>
    </row>
    <row r="38" spans="1:29" ht="18" thickBot="1" x14ac:dyDescent="0.35">
      <c r="A38" s="129">
        <v>1410</v>
      </c>
      <c r="B38" s="133">
        <v>1494</v>
      </c>
      <c r="C38" s="90" t="s">
        <v>328</v>
      </c>
      <c r="D38" s="55"/>
      <c r="E38" s="349"/>
      <c r="F38" s="299">
        <v>0</v>
      </c>
      <c r="G38" s="341"/>
      <c r="H38" s="284">
        <v>0</v>
      </c>
      <c r="I38" s="341"/>
      <c r="J38" s="284">
        <v>0</v>
      </c>
      <c r="K38" s="341"/>
      <c r="L38" s="284">
        <v>0</v>
      </c>
      <c r="M38" s="341"/>
      <c r="N38" s="284">
        <v>0</v>
      </c>
      <c r="O38" s="339"/>
      <c r="P38" s="284">
        <v>0</v>
      </c>
      <c r="Q38" s="343"/>
      <c r="R38" s="300"/>
      <c r="S38" s="343"/>
      <c r="T38" s="300"/>
      <c r="U38" s="339"/>
      <c r="V38" s="300"/>
      <c r="W38" s="339"/>
      <c r="X38" s="302"/>
      <c r="Y38" s="339"/>
      <c r="Z38" s="302"/>
      <c r="AA38" s="343"/>
      <c r="AC38" s="370"/>
    </row>
    <row r="39" spans="1:29" x14ac:dyDescent="0.3">
      <c r="A39" s="346">
        <v>18</v>
      </c>
      <c r="B39" s="347"/>
      <c r="C39" s="89" t="s">
        <v>168</v>
      </c>
      <c r="D39" s="54"/>
      <c r="E39" s="348">
        <v>0</v>
      </c>
      <c r="F39" s="283" t="s">
        <v>210</v>
      </c>
      <c r="G39" s="340">
        <v>0</v>
      </c>
      <c r="H39" s="283" t="s">
        <v>210</v>
      </c>
      <c r="I39" s="340">
        <v>0</v>
      </c>
      <c r="J39" s="283" t="s">
        <v>210</v>
      </c>
      <c r="K39" s="340">
        <v>0</v>
      </c>
      <c r="L39" s="296">
        <v>23</v>
      </c>
      <c r="M39" s="338">
        <v>1</v>
      </c>
      <c r="N39" s="297">
        <v>16</v>
      </c>
      <c r="O39" s="342">
        <v>2</v>
      </c>
      <c r="P39" s="283" t="s">
        <v>210</v>
      </c>
      <c r="Q39" s="340">
        <v>2</v>
      </c>
      <c r="R39" s="297"/>
      <c r="S39" s="338"/>
      <c r="T39" s="296"/>
      <c r="U39" s="338"/>
      <c r="V39" s="303"/>
      <c r="W39" s="342"/>
      <c r="X39" s="303"/>
      <c r="Y39" s="342"/>
      <c r="Z39" s="303"/>
      <c r="AA39" s="342"/>
      <c r="AC39" s="369">
        <f>ELO!O23</f>
        <v>1585.8</v>
      </c>
    </row>
    <row r="40" spans="1:29" ht="18" thickBot="1" x14ac:dyDescent="0.35">
      <c r="A40" s="129">
        <v>1347</v>
      </c>
      <c r="B40" s="133">
        <v>1409</v>
      </c>
      <c r="C40" s="90" t="s">
        <v>333</v>
      </c>
      <c r="D40" s="55"/>
      <c r="E40" s="349"/>
      <c r="F40" s="284">
        <v>0</v>
      </c>
      <c r="G40" s="341"/>
      <c r="H40" s="284">
        <v>0</v>
      </c>
      <c r="I40" s="341"/>
      <c r="J40" s="284">
        <v>0</v>
      </c>
      <c r="K40" s="341"/>
      <c r="L40" s="300">
        <v>1</v>
      </c>
      <c r="M40" s="339"/>
      <c r="N40" s="300">
        <v>1</v>
      </c>
      <c r="O40" s="343"/>
      <c r="P40" s="284">
        <v>0</v>
      </c>
      <c r="Q40" s="341"/>
      <c r="R40" s="299"/>
      <c r="S40" s="339"/>
      <c r="T40" s="299"/>
      <c r="U40" s="339"/>
      <c r="V40" s="299"/>
      <c r="W40" s="343"/>
      <c r="X40" s="299"/>
      <c r="Y40" s="343"/>
      <c r="Z40" s="299"/>
      <c r="AA40" s="343"/>
      <c r="AC40" s="370"/>
    </row>
    <row r="41" spans="1:29" x14ac:dyDescent="0.3">
      <c r="A41" s="346">
        <v>19</v>
      </c>
      <c r="B41" s="347"/>
      <c r="C41" s="89" t="s">
        <v>302</v>
      </c>
      <c r="D41" s="54"/>
      <c r="E41" s="348">
        <v>0</v>
      </c>
      <c r="F41" s="298">
        <v>16</v>
      </c>
      <c r="G41" s="340">
        <v>1</v>
      </c>
      <c r="H41" s="297">
        <v>7</v>
      </c>
      <c r="I41" s="338">
        <v>1</v>
      </c>
      <c r="J41" s="296">
        <v>25</v>
      </c>
      <c r="K41" s="338">
        <v>2</v>
      </c>
      <c r="L41" s="297">
        <v>11</v>
      </c>
      <c r="M41" s="338">
        <v>2.5</v>
      </c>
      <c r="N41" s="296">
        <v>5</v>
      </c>
      <c r="O41" s="342">
        <v>2.5</v>
      </c>
      <c r="P41" s="296">
        <v>13</v>
      </c>
      <c r="Q41" s="342">
        <v>3</v>
      </c>
      <c r="R41" s="303"/>
      <c r="S41" s="342"/>
      <c r="T41" s="303"/>
      <c r="U41" s="342"/>
      <c r="V41" s="303"/>
      <c r="W41" s="342"/>
      <c r="X41" s="303"/>
      <c r="Y41" s="342"/>
      <c r="Z41" s="303"/>
      <c r="AA41" s="342"/>
      <c r="AC41" s="369">
        <f>ELO!O24</f>
        <v>1384.2</v>
      </c>
    </row>
    <row r="42" spans="1:29" ht="18" thickBot="1" x14ac:dyDescent="0.35">
      <c r="A42" s="129">
        <v>1325</v>
      </c>
      <c r="B42" s="133">
        <v>1344</v>
      </c>
      <c r="C42" s="90" t="s">
        <v>325</v>
      </c>
      <c r="D42" s="55"/>
      <c r="E42" s="349"/>
      <c r="F42" s="302">
        <v>1</v>
      </c>
      <c r="G42" s="341"/>
      <c r="H42" s="299">
        <v>0</v>
      </c>
      <c r="I42" s="339"/>
      <c r="J42" s="299">
        <v>1</v>
      </c>
      <c r="K42" s="339"/>
      <c r="L42" s="299">
        <v>0.5</v>
      </c>
      <c r="M42" s="339"/>
      <c r="N42" s="299">
        <v>0</v>
      </c>
      <c r="O42" s="343"/>
      <c r="P42" s="299">
        <v>0.5</v>
      </c>
      <c r="Q42" s="343"/>
      <c r="R42" s="299"/>
      <c r="S42" s="343"/>
      <c r="T42" s="299"/>
      <c r="U42" s="343"/>
      <c r="V42" s="299"/>
      <c r="W42" s="343"/>
      <c r="X42" s="299"/>
      <c r="Y42" s="343"/>
      <c r="Z42" s="299"/>
      <c r="AA42" s="343"/>
      <c r="AC42" s="370"/>
    </row>
    <row r="43" spans="1:29" x14ac:dyDescent="0.3">
      <c r="A43" s="346">
        <v>20</v>
      </c>
      <c r="B43" s="347"/>
      <c r="C43" s="89" t="s">
        <v>168</v>
      </c>
      <c r="D43" s="53"/>
      <c r="E43" s="348">
        <v>0</v>
      </c>
      <c r="F43" s="336">
        <v>22</v>
      </c>
      <c r="G43" s="340">
        <v>1</v>
      </c>
      <c r="H43" s="297">
        <v>23</v>
      </c>
      <c r="I43" s="338">
        <v>1.5</v>
      </c>
      <c r="J43" s="296">
        <v>21</v>
      </c>
      <c r="K43" s="338">
        <v>1.5</v>
      </c>
      <c r="L43" s="297">
        <v>25</v>
      </c>
      <c r="M43" s="338">
        <v>2.5</v>
      </c>
      <c r="N43" s="336">
        <v>6</v>
      </c>
      <c r="O43" s="338">
        <v>2.5</v>
      </c>
      <c r="P43" s="297">
        <v>10</v>
      </c>
      <c r="Q43" s="342">
        <v>3</v>
      </c>
      <c r="R43" s="303"/>
      <c r="S43" s="342"/>
      <c r="T43" s="297"/>
      <c r="U43" s="342"/>
      <c r="V43" s="303"/>
      <c r="W43" s="342"/>
      <c r="X43" s="301"/>
      <c r="Y43" s="342"/>
      <c r="Z43" s="298"/>
      <c r="AA43" s="342"/>
      <c r="AC43" s="369">
        <f>ELO!O25</f>
        <v>1448.5</v>
      </c>
    </row>
    <row r="44" spans="1:29" ht="18" thickBot="1" x14ac:dyDescent="0.35">
      <c r="A44" s="129">
        <v>1322</v>
      </c>
      <c r="B44" s="133">
        <v>1369</v>
      </c>
      <c r="C44" s="90" t="s">
        <v>169</v>
      </c>
      <c r="D44" s="53"/>
      <c r="E44" s="349"/>
      <c r="F44" s="334">
        <v>1</v>
      </c>
      <c r="G44" s="341"/>
      <c r="H44" s="299">
        <v>0.5</v>
      </c>
      <c r="I44" s="339"/>
      <c r="J44" s="299">
        <v>0</v>
      </c>
      <c r="K44" s="339"/>
      <c r="L44" s="299">
        <v>1</v>
      </c>
      <c r="M44" s="339"/>
      <c r="N44" s="334">
        <v>0</v>
      </c>
      <c r="O44" s="339"/>
      <c r="P44" s="300">
        <v>0.5</v>
      </c>
      <c r="Q44" s="343"/>
      <c r="R44" s="299"/>
      <c r="S44" s="343"/>
      <c r="T44" s="300"/>
      <c r="U44" s="343"/>
      <c r="V44" s="299"/>
      <c r="W44" s="343"/>
      <c r="X44" s="302"/>
      <c r="Y44" s="343"/>
      <c r="Z44" s="299"/>
      <c r="AA44" s="343"/>
      <c r="AC44" s="370"/>
    </row>
    <row r="45" spans="1:29" x14ac:dyDescent="0.3">
      <c r="A45" s="346">
        <v>21</v>
      </c>
      <c r="B45" s="347"/>
      <c r="C45" s="89" t="s">
        <v>88</v>
      </c>
      <c r="D45" s="53"/>
      <c r="E45" s="348">
        <v>0</v>
      </c>
      <c r="F45" s="43">
        <v>12</v>
      </c>
      <c r="G45" s="340">
        <v>0</v>
      </c>
      <c r="H45" s="296">
        <v>16</v>
      </c>
      <c r="I45" s="338">
        <v>0</v>
      </c>
      <c r="J45" s="297">
        <v>20</v>
      </c>
      <c r="K45" s="338">
        <v>1</v>
      </c>
      <c r="L45" s="297">
        <v>10</v>
      </c>
      <c r="M45" s="342">
        <v>1</v>
      </c>
      <c r="N45" s="296">
        <v>25</v>
      </c>
      <c r="O45" s="342">
        <v>2</v>
      </c>
      <c r="P45" s="297">
        <v>25</v>
      </c>
      <c r="Q45" s="342">
        <v>3</v>
      </c>
      <c r="R45" s="298"/>
      <c r="S45" s="342"/>
      <c r="T45" s="301"/>
      <c r="U45" s="342"/>
      <c r="V45" s="301"/>
      <c r="W45" s="342"/>
      <c r="X45" s="298"/>
      <c r="Y45" s="342"/>
      <c r="Z45" s="301"/>
      <c r="AA45" s="342"/>
      <c r="AC45" s="369">
        <f>ELO!O26</f>
        <v>1403.6</v>
      </c>
    </row>
    <row r="46" spans="1:29" ht="18" thickBot="1" x14ac:dyDescent="0.35">
      <c r="A46" s="129">
        <v>1302</v>
      </c>
      <c r="B46" s="133">
        <v>1349</v>
      </c>
      <c r="C46" s="90" t="s">
        <v>89</v>
      </c>
      <c r="D46" s="53"/>
      <c r="E46" s="349"/>
      <c r="F46" s="47">
        <v>0</v>
      </c>
      <c r="G46" s="341"/>
      <c r="H46" s="299">
        <v>0</v>
      </c>
      <c r="I46" s="339"/>
      <c r="J46" s="299">
        <v>1</v>
      </c>
      <c r="K46" s="339"/>
      <c r="L46" s="299">
        <v>0</v>
      </c>
      <c r="M46" s="343"/>
      <c r="N46" s="300">
        <v>1</v>
      </c>
      <c r="O46" s="343"/>
      <c r="P46" s="300">
        <v>1</v>
      </c>
      <c r="Q46" s="343"/>
      <c r="R46" s="300"/>
      <c r="S46" s="343"/>
      <c r="T46" s="299"/>
      <c r="U46" s="343"/>
      <c r="V46" s="300"/>
      <c r="W46" s="343"/>
      <c r="X46" s="300"/>
      <c r="Y46" s="343"/>
      <c r="Z46" s="300"/>
      <c r="AA46" s="343"/>
      <c r="AC46" s="370"/>
    </row>
    <row r="47" spans="1:29" x14ac:dyDescent="0.3">
      <c r="A47" s="346">
        <v>22</v>
      </c>
      <c r="B47" s="347"/>
      <c r="C47" s="89" t="s">
        <v>294</v>
      </c>
      <c r="D47" s="53"/>
      <c r="E47" s="348">
        <v>0</v>
      </c>
      <c r="F47" s="48">
        <v>13</v>
      </c>
      <c r="G47" s="340">
        <v>0</v>
      </c>
      <c r="H47" s="297">
        <v>15</v>
      </c>
      <c r="I47" s="338">
        <v>0</v>
      </c>
      <c r="J47" s="335">
        <v>20</v>
      </c>
      <c r="K47" s="342">
        <v>0</v>
      </c>
      <c r="L47" s="301">
        <v>14</v>
      </c>
      <c r="M47" s="338">
        <v>0</v>
      </c>
      <c r="N47" s="297">
        <v>26</v>
      </c>
      <c r="O47" s="338">
        <v>0</v>
      </c>
      <c r="P47" s="283" t="s">
        <v>210</v>
      </c>
      <c r="Q47" s="338">
        <v>0</v>
      </c>
      <c r="R47" s="296"/>
      <c r="S47" s="338"/>
      <c r="T47" s="298"/>
      <c r="U47" s="342"/>
      <c r="V47" s="297"/>
      <c r="W47" s="338"/>
      <c r="X47" s="301"/>
      <c r="Y47" s="338"/>
      <c r="Z47" s="305"/>
      <c r="AA47" s="342"/>
      <c r="AC47" s="369">
        <f>ELO!O27</f>
        <v>1334.5</v>
      </c>
    </row>
    <row r="48" spans="1:29" ht="18" thickBot="1" x14ac:dyDescent="0.35">
      <c r="A48" s="129">
        <v>1172</v>
      </c>
      <c r="B48" s="133">
        <v>1150</v>
      </c>
      <c r="C48" s="90" t="s">
        <v>322</v>
      </c>
      <c r="D48" s="53"/>
      <c r="E48" s="349"/>
      <c r="F48" s="47">
        <v>0</v>
      </c>
      <c r="G48" s="341"/>
      <c r="H48" s="300">
        <v>0</v>
      </c>
      <c r="I48" s="339"/>
      <c r="J48" s="337">
        <v>0</v>
      </c>
      <c r="K48" s="343"/>
      <c r="L48" s="300">
        <v>0</v>
      </c>
      <c r="M48" s="339"/>
      <c r="N48" s="300">
        <v>0</v>
      </c>
      <c r="O48" s="339"/>
      <c r="P48" s="284">
        <v>0</v>
      </c>
      <c r="Q48" s="339"/>
      <c r="R48" s="300"/>
      <c r="S48" s="339"/>
      <c r="T48" s="300"/>
      <c r="U48" s="343"/>
      <c r="V48" s="300"/>
      <c r="W48" s="339"/>
      <c r="X48" s="300"/>
      <c r="Y48" s="339"/>
      <c r="Z48" s="300"/>
      <c r="AA48" s="343"/>
      <c r="AC48" s="370"/>
    </row>
    <row r="49" spans="1:29" x14ac:dyDescent="0.3">
      <c r="A49" s="346">
        <v>23</v>
      </c>
      <c r="B49" s="347"/>
      <c r="C49" s="89" t="s">
        <v>238</v>
      </c>
      <c r="D49" s="53"/>
      <c r="E49" s="348">
        <v>0</v>
      </c>
      <c r="F49" s="283" t="s">
        <v>210</v>
      </c>
      <c r="G49" s="356">
        <v>0</v>
      </c>
      <c r="H49" s="296">
        <v>20</v>
      </c>
      <c r="I49" s="338">
        <v>0.5</v>
      </c>
      <c r="J49" s="283" t="s">
        <v>210</v>
      </c>
      <c r="K49" s="338">
        <v>0.5</v>
      </c>
      <c r="L49" s="297">
        <v>25</v>
      </c>
      <c r="M49" s="342">
        <v>0.5</v>
      </c>
      <c r="N49" s="283" t="s">
        <v>210</v>
      </c>
      <c r="O49" s="342">
        <v>0.5</v>
      </c>
      <c r="P49" s="283" t="s">
        <v>210</v>
      </c>
      <c r="Q49" s="342">
        <v>0.5</v>
      </c>
      <c r="R49" s="298"/>
      <c r="S49" s="342"/>
      <c r="T49" s="301"/>
      <c r="U49" s="342"/>
      <c r="V49" s="301"/>
      <c r="W49" s="342"/>
      <c r="X49" s="298"/>
      <c r="Y49" s="342"/>
      <c r="Z49" s="301"/>
      <c r="AA49" s="342"/>
      <c r="AC49" s="369">
        <f>ELO!O30</f>
        <v>0</v>
      </c>
    </row>
    <row r="50" spans="1:29" ht="18" thickBot="1" x14ac:dyDescent="0.35">
      <c r="A50" s="129">
        <v>1135</v>
      </c>
      <c r="B50" s="133">
        <v>1291</v>
      </c>
      <c r="C50" s="90" t="s">
        <v>239</v>
      </c>
      <c r="D50" s="53"/>
      <c r="E50" s="349"/>
      <c r="F50" s="284">
        <v>0</v>
      </c>
      <c r="G50" s="357"/>
      <c r="H50" s="299">
        <v>0.5</v>
      </c>
      <c r="I50" s="339"/>
      <c r="J50" s="284">
        <v>0</v>
      </c>
      <c r="K50" s="339"/>
      <c r="L50" s="299">
        <v>0</v>
      </c>
      <c r="M50" s="343"/>
      <c r="N50" s="284">
        <v>0</v>
      </c>
      <c r="O50" s="343"/>
      <c r="P50" s="284">
        <v>0</v>
      </c>
      <c r="Q50" s="343"/>
      <c r="R50" s="300"/>
      <c r="S50" s="343"/>
      <c r="T50" s="299"/>
      <c r="U50" s="343"/>
      <c r="V50" s="300"/>
      <c r="W50" s="343"/>
      <c r="X50" s="300"/>
      <c r="Y50" s="343"/>
      <c r="Z50" s="300"/>
      <c r="AA50" s="343"/>
      <c r="AC50" s="370"/>
    </row>
    <row r="51" spans="1:29" x14ac:dyDescent="0.3">
      <c r="A51" s="346">
        <v>24</v>
      </c>
      <c r="B51" s="347"/>
      <c r="C51" s="89" t="s">
        <v>301</v>
      </c>
      <c r="D51" s="53"/>
      <c r="E51" s="348">
        <v>0</v>
      </c>
      <c r="F51" s="49">
        <v>17</v>
      </c>
      <c r="G51" s="340">
        <v>1</v>
      </c>
      <c r="H51" s="48">
        <v>10</v>
      </c>
      <c r="I51" s="338">
        <v>2</v>
      </c>
      <c r="J51" s="297">
        <v>12</v>
      </c>
      <c r="K51" s="350">
        <v>2.5</v>
      </c>
      <c r="L51" s="301">
        <v>2</v>
      </c>
      <c r="M51" s="338">
        <v>2.5</v>
      </c>
      <c r="N51" s="283" t="s">
        <v>210</v>
      </c>
      <c r="O51" s="338">
        <v>2.5</v>
      </c>
      <c r="P51" s="283" t="s">
        <v>210</v>
      </c>
      <c r="Q51" s="338">
        <v>2.5</v>
      </c>
      <c r="R51" s="296"/>
      <c r="S51" s="338"/>
      <c r="T51" s="298"/>
      <c r="U51" s="342"/>
      <c r="V51" s="297"/>
      <c r="W51" s="338"/>
      <c r="X51" s="301"/>
      <c r="Y51" s="338"/>
      <c r="Z51" s="305"/>
      <c r="AA51" s="342"/>
      <c r="AC51" s="369">
        <f>ELO!O31</f>
        <v>0</v>
      </c>
    </row>
    <row r="52" spans="1:29" ht="18" thickBot="1" x14ac:dyDescent="0.35">
      <c r="A52" s="129"/>
      <c r="B52" s="133"/>
      <c r="C52" s="90" t="s">
        <v>322</v>
      </c>
      <c r="D52" s="53"/>
      <c r="E52" s="349"/>
      <c r="F52" s="47">
        <v>1</v>
      </c>
      <c r="G52" s="341"/>
      <c r="H52" s="300">
        <v>1</v>
      </c>
      <c r="I52" s="339"/>
      <c r="J52" s="300">
        <v>0.5</v>
      </c>
      <c r="K52" s="351"/>
      <c r="L52" s="300">
        <v>0</v>
      </c>
      <c r="M52" s="339"/>
      <c r="N52" s="284">
        <v>0</v>
      </c>
      <c r="O52" s="339"/>
      <c r="P52" s="284">
        <v>0</v>
      </c>
      <c r="Q52" s="339"/>
      <c r="R52" s="300"/>
      <c r="S52" s="339"/>
      <c r="T52" s="300"/>
      <c r="U52" s="343"/>
      <c r="V52" s="300"/>
      <c r="W52" s="339"/>
      <c r="X52" s="300"/>
      <c r="Y52" s="339"/>
      <c r="Z52" s="300"/>
      <c r="AA52" s="343"/>
      <c r="AC52" s="370"/>
    </row>
    <row r="53" spans="1:29" x14ac:dyDescent="0.3">
      <c r="A53" s="346">
        <v>25</v>
      </c>
      <c r="B53" s="347"/>
      <c r="C53" s="89" t="s">
        <v>262</v>
      </c>
      <c r="D53" s="53"/>
      <c r="E53" s="348">
        <v>0</v>
      </c>
      <c r="F53" s="319" t="s">
        <v>210</v>
      </c>
      <c r="G53" s="342">
        <v>1</v>
      </c>
      <c r="H53" s="296">
        <v>14</v>
      </c>
      <c r="I53" s="338">
        <v>1</v>
      </c>
      <c r="J53" s="297">
        <v>19</v>
      </c>
      <c r="K53" s="338">
        <v>1</v>
      </c>
      <c r="L53" s="301">
        <v>20</v>
      </c>
      <c r="M53" s="338">
        <v>1</v>
      </c>
      <c r="N53" s="297">
        <v>21</v>
      </c>
      <c r="O53" s="338">
        <v>1</v>
      </c>
      <c r="P53" s="301">
        <v>21</v>
      </c>
      <c r="Q53" s="338">
        <v>1</v>
      </c>
      <c r="R53" s="296"/>
      <c r="S53" s="338"/>
      <c r="T53" s="298"/>
      <c r="U53" s="342"/>
      <c r="V53" s="297"/>
      <c r="W53" s="338"/>
      <c r="X53" s="301"/>
      <c r="Y53" s="338"/>
      <c r="Z53" s="305"/>
      <c r="AA53" s="342"/>
      <c r="AC53" s="369">
        <f>ELO!O33</f>
        <v>0</v>
      </c>
    </row>
    <row r="54" spans="1:29" ht="18" thickBot="1" x14ac:dyDescent="0.35">
      <c r="A54" s="129"/>
      <c r="B54" s="133"/>
      <c r="C54" s="90" t="s">
        <v>263</v>
      </c>
      <c r="D54" s="53"/>
      <c r="E54" s="349"/>
      <c r="F54" s="320" t="s">
        <v>291</v>
      </c>
      <c r="G54" s="343"/>
      <c r="H54" s="299">
        <v>0</v>
      </c>
      <c r="I54" s="339"/>
      <c r="J54" s="300">
        <v>0</v>
      </c>
      <c r="K54" s="339"/>
      <c r="L54" s="300">
        <v>0</v>
      </c>
      <c r="M54" s="339"/>
      <c r="N54" s="300">
        <v>0</v>
      </c>
      <c r="O54" s="339"/>
      <c r="P54" s="300">
        <v>0</v>
      </c>
      <c r="Q54" s="339"/>
      <c r="R54" s="300"/>
      <c r="S54" s="339"/>
      <c r="T54" s="300"/>
      <c r="U54" s="343"/>
      <c r="V54" s="300"/>
      <c r="W54" s="339"/>
      <c r="X54" s="300"/>
      <c r="Y54" s="339"/>
      <c r="Z54" s="300"/>
      <c r="AA54" s="343"/>
      <c r="AC54" s="370"/>
    </row>
    <row r="55" spans="1:29" x14ac:dyDescent="0.3">
      <c r="A55" s="346">
        <v>26</v>
      </c>
      <c r="B55" s="347"/>
      <c r="C55" s="89" t="s">
        <v>334</v>
      </c>
      <c r="D55" s="53"/>
      <c r="E55" s="348">
        <v>0</v>
      </c>
      <c r="F55" s="283" t="s">
        <v>210</v>
      </c>
      <c r="G55" s="356">
        <v>0</v>
      </c>
      <c r="H55" s="283" t="s">
        <v>210</v>
      </c>
      <c r="I55" s="356">
        <v>0</v>
      </c>
      <c r="J55" s="283" t="s">
        <v>210</v>
      </c>
      <c r="K55" s="356">
        <v>0</v>
      </c>
      <c r="L55" s="283" t="s">
        <v>210</v>
      </c>
      <c r="M55" s="356">
        <v>0</v>
      </c>
      <c r="N55" s="301">
        <v>22</v>
      </c>
      <c r="O55" s="338">
        <v>1</v>
      </c>
      <c r="P55" s="283" t="s">
        <v>210</v>
      </c>
      <c r="Q55" s="338">
        <v>1</v>
      </c>
      <c r="R55" s="296"/>
      <c r="S55" s="338"/>
      <c r="T55" s="298"/>
      <c r="U55" s="342"/>
      <c r="V55" s="297"/>
      <c r="W55" s="338"/>
      <c r="X55" s="301"/>
      <c r="Y55" s="338"/>
      <c r="Z55" s="305"/>
      <c r="AA55" s="342"/>
      <c r="AC55" s="369">
        <f>ELO!O35</f>
        <v>0</v>
      </c>
    </row>
    <row r="56" spans="1:29" ht="18" thickBot="1" x14ac:dyDescent="0.35">
      <c r="A56" s="129">
        <v>1272</v>
      </c>
      <c r="B56" s="133">
        <v>1419</v>
      </c>
      <c r="C56" s="90" t="s">
        <v>335</v>
      </c>
      <c r="D56" s="53"/>
      <c r="E56" s="349"/>
      <c r="F56" s="284">
        <v>0</v>
      </c>
      <c r="G56" s="357"/>
      <c r="H56" s="284">
        <v>0</v>
      </c>
      <c r="I56" s="357"/>
      <c r="J56" s="284">
        <v>0</v>
      </c>
      <c r="K56" s="357"/>
      <c r="L56" s="284">
        <v>0</v>
      </c>
      <c r="M56" s="357"/>
      <c r="N56" s="300">
        <v>1</v>
      </c>
      <c r="O56" s="339"/>
      <c r="P56" s="284">
        <v>0</v>
      </c>
      <c r="Q56" s="339"/>
      <c r="R56" s="300"/>
      <c r="S56" s="339"/>
      <c r="T56" s="300"/>
      <c r="U56" s="343"/>
      <c r="V56" s="300"/>
      <c r="W56" s="339"/>
      <c r="X56" s="300"/>
      <c r="Y56" s="339"/>
      <c r="Z56" s="300"/>
      <c r="AA56" s="343"/>
      <c r="AC56" s="370"/>
    </row>
    <row r="57" spans="1:29" x14ac:dyDescent="0.3">
      <c r="A57" s="203"/>
      <c r="B57" s="204"/>
      <c r="C57" s="55"/>
      <c r="D57" s="53"/>
      <c r="E57" s="205"/>
      <c r="F57" s="51"/>
      <c r="G57" s="52"/>
      <c r="H57" s="51"/>
      <c r="I57" s="52"/>
      <c r="J57" s="51"/>
      <c r="K57" s="52"/>
      <c r="L57" s="51"/>
      <c r="M57" s="52"/>
      <c r="N57" s="51"/>
      <c r="O57" s="52"/>
      <c r="P57" s="51"/>
      <c r="Q57" s="52"/>
      <c r="R57" s="51"/>
      <c r="S57" s="52"/>
      <c r="T57" s="51"/>
      <c r="U57" s="52"/>
      <c r="V57" s="51"/>
      <c r="W57" s="52"/>
      <c r="X57" s="51"/>
      <c r="Y57" s="52"/>
      <c r="Z57" s="51"/>
      <c r="AA57" s="52"/>
      <c r="AC57" s="206"/>
    </row>
    <row r="58" spans="1:29" x14ac:dyDescent="0.3">
      <c r="A58" s="56"/>
      <c r="B58" s="135"/>
      <c r="C58" s="50"/>
      <c r="F58" s="57"/>
      <c r="G58" s="58"/>
      <c r="H58" s="57"/>
      <c r="I58" s="58"/>
      <c r="J58" s="57"/>
      <c r="K58" s="58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2"/>
      <c r="X58" s="51"/>
      <c r="Y58" s="52"/>
      <c r="Z58" s="51"/>
      <c r="AA58" s="52"/>
    </row>
    <row r="59" spans="1:29" x14ac:dyDescent="0.3">
      <c r="A59" s="59" t="s">
        <v>250</v>
      </c>
      <c r="B59" s="136"/>
      <c r="F59" s="60"/>
      <c r="G59" s="61"/>
      <c r="H59" s="62"/>
      <c r="I59" s="62"/>
      <c r="J59" s="62"/>
      <c r="K59" s="62"/>
      <c r="L59" s="62"/>
      <c r="M59" s="62"/>
    </row>
    <row r="60" spans="1:29" x14ac:dyDescent="0.3">
      <c r="A60" s="63">
        <f>History!C11</f>
        <v>1803</v>
      </c>
      <c r="B60" s="134"/>
      <c r="F60" s="60"/>
      <c r="G60" s="61"/>
      <c r="H60" s="62"/>
      <c r="I60" s="62"/>
      <c r="J60" s="62"/>
      <c r="K60" s="62"/>
      <c r="L60" s="62"/>
      <c r="M60" s="62"/>
    </row>
    <row r="61" spans="1:29" x14ac:dyDescent="0.3">
      <c r="A61" s="64"/>
      <c r="B61" s="137"/>
      <c r="F61" s="60"/>
      <c r="G61" s="61"/>
      <c r="H61" s="62"/>
      <c r="I61" s="62"/>
      <c r="J61" s="62"/>
      <c r="K61" s="62"/>
      <c r="L61" s="62"/>
      <c r="M61" s="62"/>
    </row>
    <row r="62" spans="1:29" x14ac:dyDescent="0.3">
      <c r="A62" s="59" t="s">
        <v>17</v>
      </c>
      <c r="B62" s="136"/>
      <c r="F62" s="62">
        <v>9</v>
      </c>
      <c r="G62" s="61"/>
      <c r="H62" s="62">
        <v>10</v>
      </c>
      <c r="I62" s="62"/>
      <c r="J62" s="62">
        <v>9</v>
      </c>
      <c r="K62" s="62"/>
      <c r="L62" s="62">
        <v>11</v>
      </c>
      <c r="M62" s="62"/>
      <c r="N62" s="36">
        <v>9</v>
      </c>
      <c r="P62" s="36">
        <v>4</v>
      </c>
    </row>
    <row r="63" spans="1:29" s="71" customFormat="1" x14ac:dyDescent="0.3">
      <c r="A63" s="65" t="s">
        <v>69</v>
      </c>
      <c r="B63" s="138"/>
      <c r="C63" s="66"/>
      <c r="D63" s="67"/>
      <c r="E63" s="116"/>
      <c r="F63" s="69"/>
      <c r="G63" s="70"/>
      <c r="H63" s="69">
        <v>1</v>
      </c>
      <c r="I63" s="69"/>
      <c r="J63" s="69"/>
      <c r="K63" s="69"/>
      <c r="L63" s="69"/>
      <c r="M63" s="69"/>
      <c r="P63" s="71">
        <v>2</v>
      </c>
      <c r="Z63" s="71">
        <v>5</v>
      </c>
    </row>
    <row r="64" spans="1:29" s="37" customFormat="1" x14ac:dyDescent="0.3">
      <c r="A64" s="72" t="s">
        <v>18</v>
      </c>
      <c r="B64" s="139"/>
      <c r="C64" s="73"/>
      <c r="D64" s="42"/>
      <c r="E64" s="117"/>
      <c r="F64" s="75">
        <f>F62+F63</f>
        <v>9</v>
      </c>
      <c r="G64" s="76"/>
      <c r="H64" s="75">
        <f>F64+H62+H63</f>
        <v>20</v>
      </c>
      <c r="I64" s="75"/>
      <c r="J64" s="75">
        <f>H64+J62+J63</f>
        <v>29</v>
      </c>
      <c r="K64" s="75"/>
      <c r="L64" s="75">
        <f>J64+L62+L63</f>
        <v>40</v>
      </c>
      <c r="M64" s="75"/>
      <c r="N64" s="75">
        <f>L64+N62+N63</f>
        <v>49</v>
      </c>
      <c r="P64" s="75">
        <f>N64+P62+P63</f>
        <v>55</v>
      </c>
      <c r="Q64" s="75"/>
      <c r="R64" s="75">
        <f>P64+R62+R63</f>
        <v>55</v>
      </c>
      <c r="S64" s="75"/>
      <c r="T64" s="75">
        <f>R64+T62+T63</f>
        <v>55</v>
      </c>
      <c r="V64" s="75">
        <f>T64+V62+V63</f>
        <v>55</v>
      </c>
      <c r="W64" s="75"/>
      <c r="X64" s="75">
        <f>V64+X62+X63</f>
        <v>55</v>
      </c>
      <c r="Y64" s="75"/>
      <c r="Z64" s="75">
        <f>X64+Z62+Z63</f>
        <v>60</v>
      </c>
      <c r="AA64" s="75"/>
    </row>
    <row r="65" spans="6:13" x14ac:dyDescent="0.3">
      <c r="F65" s="62"/>
      <c r="G65" s="62"/>
      <c r="H65" s="62"/>
      <c r="I65" s="62"/>
      <c r="J65" s="62"/>
      <c r="K65" s="62"/>
      <c r="L65" s="62"/>
      <c r="M65" s="62"/>
    </row>
    <row r="66" spans="6:13" x14ac:dyDescent="0.3">
      <c r="F66" s="62"/>
      <c r="G66" s="62"/>
      <c r="H66" s="62"/>
      <c r="I66" s="62"/>
      <c r="J66" s="62"/>
      <c r="K66" s="62"/>
      <c r="L66" s="62"/>
      <c r="M66" s="62"/>
    </row>
    <row r="67" spans="6:13" x14ac:dyDescent="0.3">
      <c r="F67" s="62"/>
      <c r="G67" s="62"/>
      <c r="H67" s="62"/>
      <c r="I67" s="62"/>
      <c r="J67" s="62"/>
      <c r="K67" s="62"/>
      <c r="L67" s="62"/>
      <c r="M67" s="62"/>
    </row>
    <row r="68" spans="6:13" x14ac:dyDescent="0.3">
      <c r="F68" s="62"/>
      <c r="G68" s="62"/>
      <c r="H68" s="62"/>
      <c r="I68" s="62"/>
      <c r="J68" s="62"/>
      <c r="K68" s="62"/>
      <c r="L68" s="62"/>
      <c r="M68" s="62"/>
    </row>
    <row r="69" spans="6:13" x14ac:dyDescent="0.3">
      <c r="F69" s="62"/>
      <c r="G69" s="62"/>
      <c r="H69" s="62"/>
      <c r="I69" s="62"/>
      <c r="J69" s="62"/>
      <c r="K69" s="62"/>
      <c r="L69" s="62"/>
      <c r="M69" s="62"/>
    </row>
  </sheetData>
  <mergeCells count="388"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  <mergeCell ref="U49:U50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O49:O50"/>
    <mergeCell ref="Q49:Q50"/>
    <mergeCell ref="S49:S50"/>
    <mergeCell ref="AE22:AE23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27:AC28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Z14" sqref="Z14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6" width="10.7109375" bestFit="1" customWidth="1"/>
    <col min="7" max="7" width="10.140625" customWidth="1"/>
    <col min="8" max="8" width="5.7109375" style="153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53" customWidth="1"/>
    <col min="17" max="17" width="6.140625" customWidth="1"/>
    <col min="18" max="19" width="10.140625" customWidth="1"/>
    <col min="20" max="20" width="5.85546875" style="153" customWidth="1"/>
    <col min="21" max="21" width="6.28515625" customWidth="1"/>
    <col min="22" max="23" width="10.28515625" customWidth="1"/>
    <col min="24" max="24" width="5.85546875" style="153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328" t="s">
        <v>151</v>
      </c>
    </row>
    <row r="4" spans="2:28" x14ac:dyDescent="0.25">
      <c r="T4"/>
    </row>
    <row r="5" spans="2:28" x14ac:dyDescent="0.25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77"/>
      <c r="V5" s="21" t="s">
        <v>14</v>
      </c>
      <c r="Z5" s="21" t="s">
        <v>221</v>
      </c>
    </row>
    <row r="6" spans="2:28" x14ac:dyDescent="0.25">
      <c r="B6" s="266" t="s">
        <v>245</v>
      </c>
      <c r="C6" s="266" t="s">
        <v>287</v>
      </c>
      <c r="D6" s="285" t="s">
        <v>288</v>
      </c>
      <c r="E6" s="266"/>
      <c r="F6" s="266" t="s">
        <v>245</v>
      </c>
      <c r="G6" s="266" t="s">
        <v>303</v>
      </c>
      <c r="H6" s="285" t="s">
        <v>288</v>
      </c>
      <c r="I6" s="266"/>
      <c r="J6" s="266" t="s">
        <v>245</v>
      </c>
      <c r="K6" s="266" t="s">
        <v>84</v>
      </c>
      <c r="L6" s="285" t="s">
        <v>288</v>
      </c>
      <c r="M6" s="266"/>
      <c r="N6" s="266"/>
      <c r="O6" s="266"/>
      <c r="P6" s="268"/>
      <c r="Q6" s="266"/>
      <c r="R6" s="266"/>
      <c r="S6" s="266"/>
      <c r="T6" s="268"/>
      <c r="U6" s="266"/>
      <c r="V6" s="266"/>
      <c r="W6" s="266"/>
      <c r="X6" s="268"/>
      <c r="Y6" s="266"/>
      <c r="Z6" s="24" t="s">
        <v>172</v>
      </c>
      <c r="AA6" s="24" t="s">
        <v>183</v>
      </c>
      <c r="AB6" s="177" t="s">
        <v>290</v>
      </c>
    </row>
    <row r="7" spans="2:28" x14ac:dyDescent="0.25">
      <c r="B7" s="266" t="s">
        <v>183</v>
      </c>
      <c r="C7" s="266" t="s">
        <v>297</v>
      </c>
      <c r="D7" s="285" t="s">
        <v>289</v>
      </c>
      <c r="E7" s="266"/>
      <c r="F7" s="266" t="s">
        <v>292</v>
      </c>
      <c r="G7" s="266" t="s">
        <v>299</v>
      </c>
      <c r="H7" s="285" t="s">
        <v>289</v>
      </c>
      <c r="I7" s="266"/>
      <c r="J7" s="266" t="s">
        <v>303</v>
      </c>
      <c r="K7" s="266" t="s">
        <v>299</v>
      </c>
      <c r="L7" s="285" t="s">
        <v>288</v>
      </c>
      <c r="M7" s="266"/>
      <c r="N7" s="266"/>
      <c r="O7" s="266"/>
      <c r="P7" s="268"/>
      <c r="Q7" s="266"/>
      <c r="R7" s="266"/>
      <c r="S7" s="266"/>
      <c r="T7" s="268"/>
      <c r="U7" s="266"/>
      <c r="V7" s="266"/>
      <c r="W7" s="266"/>
      <c r="X7" s="22"/>
      <c r="Y7" s="266"/>
      <c r="Z7" s="24" t="s">
        <v>332</v>
      </c>
      <c r="AA7" s="24" t="s">
        <v>294</v>
      </c>
      <c r="AB7" s="177" t="s">
        <v>288</v>
      </c>
    </row>
    <row r="8" spans="2:28" x14ac:dyDescent="0.25">
      <c r="B8" s="266" t="s">
        <v>292</v>
      </c>
      <c r="C8" s="266" t="s">
        <v>298</v>
      </c>
      <c r="D8" s="285" t="s">
        <v>288</v>
      </c>
      <c r="E8" s="266"/>
      <c r="F8" s="266" t="s">
        <v>287</v>
      </c>
      <c r="G8" s="266" t="s">
        <v>312</v>
      </c>
      <c r="H8" s="285" t="s">
        <v>288</v>
      </c>
      <c r="I8" s="266"/>
      <c r="J8" s="266" t="s">
        <v>127</v>
      </c>
      <c r="K8" s="266" t="s">
        <v>298</v>
      </c>
      <c r="L8" s="285" t="s">
        <v>290</v>
      </c>
      <c r="M8" s="266"/>
      <c r="N8" s="266"/>
      <c r="O8" s="266"/>
      <c r="P8" s="268"/>
      <c r="Q8" s="266"/>
      <c r="R8" s="266"/>
      <c r="S8" s="266"/>
      <c r="T8" s="268"/>
      <c r="U8" s="266"/>
      <c r="V8" s="266"/>
      <c r="W8" s="266"/>
      <c r="X8" s="268"/>
      <c r="Y8" s="266"/>
      <c r="Z8" s="24" t="s">
        <v>84</v>
      </c>
      <c r="AA8" s="24" t="s">
        <v>292</v>
      </c>
      <c r="AB8" s="177" t="s">
        <v>288</v>
      </c>
    </row>
    <row r="9" spans="2:28" x14ac:dyDescent="0.25">
      <c r="B9" s="266" t="s">
        <v>152</v>
      </c>
      <c r="C9" s="266" t="s">
        <v>299</v>
      </c>
      <c r="D9" s="285" t="s">
        <v>290</v>
      </c>
      <c r="E9" s="266"/>
      <c r="F9" s="266" t="s">
        <v>127</v>
      </c>
      <c r="G9" s="266" t="s">
        <v>301</v>
      </c>
      <c r="H9" s="285" t="s">
        <v>289</v>
      </c>
      <c r="I9" s="266"/>
      <c r="J9" s="266" t="s">
        <v>172</v>
      </c>
      <c r="K9" s="266" t="s">
        <v>293</v>
      </c>
      <c r="L9" s="285" t="s">
        <v>290</v>
      </c>
      <c r="M9" s="266"/>
      <c r="N9" s="266"/>
      <c r="O9" s="266"/>
      <c r="P9" s="268"/>
      <c r="Q9" s="266"/>
      <c r="R9" s="266"/>
      <c r="S9" s="266"/>
      <c r="T9" s="268"/>
      <c r="U9" s="266"/>
      <c r="V9" s="266"/>
      <c r="W9" s="266"/>
      <c r="X9" s="268"/>
      <c r="Y9" s="266"/>
      <c r="Z9" s="24" t="s">
        <v>332</v>
      </c>
      <c r="AA9" s="24" t="s">
        <v>299</v>
      </c>
      <c r="AB9" s="177" t="s">
        <v>290</v>
      </c>
    </row>
    <row r="10" spans="2:28" x14ac:dyDescent="0.25">
      <c r="B10" s="266" t="s">
        <v>293</v>
      </c>
      <c r="C10" s="266" t="s">
        <v>87</v>
      </c>
      <c r="D10" s="285" t="s">
        <v>288</v>
      </c>
      <c r="E10" s="266"/>
      <c r="F10" s="266" t="s">
        <v>183</v>
      </c>
      <c r="G10" s="266" t="s">
        <v>152</v>
      </c>
      <c r="H10" s="285" t="s">
        <v>288</v>
      </c>
      <c r="I10" s="266"/>
      <c r="J10" s="266" t="s">
        <v>302</v>
      </c>
      <c r="K10" s="266" t="s">
        <v>292</v>
      </c>
      <c r="L10" s="285" t="s">
        <v>290</v>
      </c>
      <c r="M10" s="266"/>
      <c r="N10" s="266"/>
      <c r="O10" s="266"/>
      <c r="P10" s="268"/>
      <c r="Q10" s="266"/>
      <c r="T10" s="22"/>
      <c r="U10" s="266"/>
      <c r="V10" s="266"/>
      <c r="W10" s="266"/>
      <c r="X10" s="22"/>
      <c r="Y10" s="266"/>
      <c r="Z10" s="24" t="s">
        <v>303</v>
      </c>
      <c r="AA10" s="24" t="s">
        <v>127</v>
      </c>
      <c r="AB10" s="177" t="s">
        <v>288</v>
      </c>
    </row>
    <row r="11" spans="2:28" x14ac:dyDescent="0.25">
      <c r="B11" s="266" t="s">
        <v>127</v>
      </c>
      <c r="C11" s="266" t="s">
        <v>88</v>
      </c>
      <c r="D11" s="285" t="s">
        <v>288</v>
      </c>
      <c r="E11" s="266"/>
      <c r="F11" s="266" t="s">
        <v>172</v>
      </c>
      <c r="G11" s="266" t="s">
        <v>300</v>
      </c>
      <c r="H11" s="285" t="s">
        <v>290</v>
      </c>
      <c r="I11" s="266"/>
      <c r="J11" s="266" t="s">
        <v>88</v>
      </c>
      <c r="K11" s="266" t="s">
        <v>262</v>
      </c>
      <c r="L11" s="285" t="s">
        <v>288</v>
      </c>
      <c r="M11" s="266"/>
      <c r="N11" s="266"/>
      <c r="O11" s="266"/>
      <c r="P11" s="268"/>
      <c r="Q11" s="266"/>
      <c r="R11" s="24"/>
      <c r="S11" s="24"/>
      <c r="T11" s="177"/>
      <c r="U11" s="266"/>
      <c r="V11" s="266"/>
      <c r="W11" s="266"/>
      <c r="X11" s="268"/>
      <c r="Y11" s="266"/>
    </row>
    <row r="12" spans="2:28" x14ac:dyDescent="0.25">
      <c r="B12" s="266" t="s">
        <v>294</v>
      </c>
      <c r="C12" s="266" t="s">
        <v>300</v>
      </c>
      <c r="D12" s="285" t="s">
        <v>290</v>
      </c>
      <c r="E12" s="266"/>
      <c r="F12" s="266" t="s">
        <v>296</v>
      </c>
      <c r="G12" s="266" t="s">
        <v>87</v>
      </c>
      <c r="H12" s="285" t="s">
        <v>290</v>
      </c>
      <c r="I12" s="266"/>
      <c r="J12" s="266" t="s">
        <v>87</v>
      </c>
      <c r="K12" s="266" t="s">
        <v>152</v>
      </c>
      <c r="L12" s="285" t="s">
        <v>289</v>
      </c>
      <c r="M12" s="266"/>
      <c r="N12" s="266"/>
      <c r="O12" s="266"/>
      <c r="P12" s="268"/>
      <c r="Q12" s="266"/>
      <c r="U12" s="266"/>
      <c r="V12" s="24"/>
      <c r="W12" s="24"/>
      <c r="X12" s="177"/>
      <c r="Y12" s="266"/>
      <c r="Z12" s="24"/>
      <c r="AA12" s="24"/>
    </row>
    <row r="13" spans="2:28" x14ac:dyDescent="0.25">
      <c r="B13" s="266" t="s">
        <v>295</v>
      </c>
      <c r="C13" s="266" t="s">
        <v>301</v>
      </c>
      <c r="D13" s="285" t="s">
        <v>290</v>
      </c>
      <c r="E13" s="266"/>
      <c r="F13" s="266" t="s">
        <v>302</v>
      </c>
      <c r="G13" s="266" t="s">
        <v>262</v>
      </c>
      <c r="H13" s="285" t="s">
        <v>288</v>
      </c>
      <c r="I13" s="266"/>
      <c r="J13" s="266" t="s">
        <v>296</v>
      </c>
      <c r="K13" s="266" t="s">
        <v>331</v>
      </c>
      <c r="L13" s="285" t="s">
        <v>290</v>
      </c>
      <c r="M13" s="266"/>
      <c r="N13" s="24"/>
      <c r="O13" s="24"/>
      <c r="P13" s="177"/>
      <c r="Q13" s="266"/>
      <c r="R13" s="266"/>
      <c r="S13" s="266"/>
      <c r="T13" s="268"/>
      <c r="U13" s="266"/>
      <c r="V13" s="24"/>
      <c r="W13" s="24"/>
      <c r="X13" s="177"/>
      <c r="Y13" s="266"/>
      <c r="Z13" s="266"/>
      <c r="AA13" s="266"/>
    </row>
    <row r="14" spans="2:28" x14ac:dyDescent="0.25">
      <c r="B14" s="266" t="s">
        <v>296</v>
      </c>
      <c r="C14" s="266" t="s">
        <v>302</v>
      </c>
      <c r="D14" s="285" t="s">
        <v>290</v>
      </c>
      <c r="E14" s="266"/>
      <c r="F14" s="266" t="s">
        <v>168</v>
      </c>
      <c r="G14" s="266" t="s">
        <v>88</v>
      </c>
      <c r="H14" s="285" t="s">
        <v>290</v>
      </c>
      <c r="I14" s="266"/>
      <c r="J14" s="266" t="s">
        <v>334</v>
      </c>
      <c r="K14" s="266" t="s">
        <v>294</v>
      </c>
      <c r="L14" s="285" t="s">
        <v>288</v>
      </c>
      <c r="M14" s="266"/>
      <c r="N14" s="293"/>
      <c r="O14" s="293"/>
      <c r="P14" s="294"/>
      <c r="Q14" s="266"/>
      <c r="R14" s="266"/>
      <c r="S14" s="266"/>
      <c r="T14" s="268"/>
      <c r="U14" s="266"/>
      <c r="V14" s="266"/>
      <c r="W14" s="266"/>
      <c r="X14" s="268"/>
      <c r="Y14" s="266"/>
      <c r="Z14" s="266"/>
      <c r="AA14" s="266"/>
    </row>
    <row r="15" spans="2:28" x14ac:dyDescent="0.25">
      <c r="B15" s="266" t="s">
        <v>262</v>
      </c>
      <c r="C15" s="266"/>
      <c r="D15" s="306" t="s">
        <v>291</v>
      </c>
      <c r="E15" s="266"/>
      <c r="F15" s="266" t="s">
        <v>294</v>
      </c>
      <c r="G15" s="266"/>
      <c r="H15" s="306" t="s">
        <v>291</v>
      </c>
      <c r="I15" s="266"/>
      <c r="M15" s="266"/>
      <c r="N15" s="266"/>
      <c r="O15" s="266"/>
      <c r="P15" s="268"/>
      <c r="Q15" s="266"/>
      <c r="R15" s="266"/>
      <c r="S15" s="266"/>
      <c r="T15" s="268"/>
      <c r="U15" s="266"/>
      <c r="V15" s="266"/>
      <c r="W15" s="266"/>
      <c r="X15" s="268"/>
      <c r="Y15" s="266"/>
      <c r="Z15" s="266"/>
      <c r="AA15" s="266"/>
    </row>
    <row r="16" spans="2:28" x14ac:dyDescent="0.25">
      <c r="B16" s="266"/>
      <c r="C16" s="266"/>
      <c r="D16" s="267"/>
      <c r="E16" s="266"/>
      <c r="F16" s="266"/>
      <c r="G16" s="266"/>
      <c r="H16" s="267"/>
      <c r="I16" s="266"/>
      <c r="J16" s="266"/>
      <c r="K16" s="266"/>
      <c r="L16" s="267"/>
      <c r="M16" s="266"/>
      <c r="N16" s="266"/>
      <c r="O16" s="266"/>
      <c r="P16" s="268"/>
      <c r="Q16" s="266"/>
      <c r="R16" s="266"/>
      <c r="S16" s="266"/>
      <c r="T16" s="268"/>
      <c r="U16" s="266"/>
      <c r="V16" s="266"/>
      <c r="W16" s="266"/>
      <c r="X16" s="268"/>
      <c r="Y16" s="266"/>
      <c r="Z16" s="266"/>
      <c r="AA16" s="266"/>
    </row>
    <row r="17" spans="2:27" x14ac:dyDescent="0.25">
      <c r="B17" s="266"/>
      <c r="C17" s="266"/>
      <c r="D17" s="267"/>
      <c r="E17" s="266"/>
      <c r="F17" s="266"/>
      <c r="G17" s="266"/>
      <c r="H17" s="267"/>
      <c r="I17" s="266"/>
      <c r="J17" s="266"/>
      <c r="K17" s="266"/>
      <c r="L17" s="267"/>
      <c r="M17" s="266"/>
      <c r="N17" s="266"/>
      <c r="O17" s="266"/>
      <c r="P17" s="268"/>
      <c r="Q17" s="266"/>
      <c r="R17" s="266"/>
      <c r="S17" s="266"/>
      <c r="T17" s="268"/>
      <c r="U17" s="266"/>
      <c r="V17" s="266"/>
      <c r="W17" s="266"/>
      <c r="X17" s="268"/>
      <c r="Y17" s="266"/>
      <c r="Z17" s="266"/>
      <c r="AA17" s="266"/>
    </row>
    <row r="18" spans="2:27" x14ac:dyDescent="0.25">
      <c r="B18" s="21" t="s">
        <v>61</v>
      </c>
      <c r="F18" s="21" t="s">
        <v>7</v>
      </c>
      <c r="J18" s="21" t="s">
        <v>9</v>
      </c>
      <c r="N18" s="21" t="s">
        <v>11</v>
      </c>
      <c r="R18" s="21" t="s">
        <v>13</v>
      </c>
      <c r="V18" s="21"/>
    </row>
    <row r="19" spans="2:27" x14ac:dyDescent="0.25">
      <c r="B19" s="266" t="s">
        <v>299</v>
      </c>
      <c r="C19" t="s">
        <v>245</v>
      </c>
      <c r="D19" s="285" t="s">
        <v>290</v>
      </c>
      <c r="F19" s="266" t="s">
        <v>301</v>
      </c>
      <c r="G19" t="s">
        <v>245</v>
      </c>
      <c r="H19" s="285" t="s">
        <v>290</v>
      </c>
      <c r="J19" t="s">
        <v>84</v>
      </c>
      <c r="K19" t="s">
        <v>303</v>
      </c>
      <c r="L19" s="22" t="s">
        <v>290</v>
      </c>
      <c r="P19" s="268"/>
      <c r="Q19" s="151"/>
    </row>
    <row r="20" spans="2:27" x14ac:dyDescent="0.25">
      <c r="B20" s="266" t="s">
        <v>297</v>
      </c>
      <c r="C20" t="s">
        <v>127</v>
      </c>
      <c r="D20" s="285" t="s">
        <v>288</v>
      </c>
      <c r="F20" s="266" t="s">
        <v>297</v>
      </c>
      <c r="G20" t="s">
        <v>183</v>
      </c>
      <c r="H20" s="285" t="s">
        <v>289</v>
      </c>
      <c r="J20" t="s">
        <v>152</v>
      </c>
      <c r="K20" t="s">
        <v>332</v>
      </c>
      <c r="L20" s="285" t="s">
        <v>289</v>
      </c>
      <c r="P20" s="268"/>
      <c r="Q20" s="151"/>
    </row>
    <row r="21" spans="2:27" x14ac:dyDescent="0.25">
      <c r="B21" s="266" t="s">
        <v>303</v>
      </c>
      <c r="C21" t="s">
        <v>183</v>
      </c>
      <c r="D21" s="285" t="s">
        <v>288</v>
      </c>
      <c r="F21" s="266" t="s">
        <v>299</v>
      </c>
      <c r="G21" t="s">
        <v>127</v>
      </c>
      <c r="H21" s="285" t="s">
        <v>289</v>
      </c>
      <c r="J21" t="s">
        <v>87</v>
      </c>
      <c r="K21" t="s">
        <v>172</v>
      </c>
      <c r="L21" s="285" t="s">
        <v>288</v>
      </c>
      <c r="P21" s="22"/>
      <c r="Q21" s="151"/>
    </row>
    <row r="22" spans="2:27" x14ac:dyDescent="0.25">
      <c r="B22" s="266" t="s">
        <v>300</v>
      </c>
      <c r="C22" t="s">
        <v>84</v>
      </c>
      <c r="D22" s="285" t="s">
        <v>290</v>
      </c>
      <c r="F22" s="266" t="s">
        <v>300</v>
      </c>
      <c r="G22" t="s">
        <v>303</v>
      </c>
      <c r="H22" s="285" t="s">
        <v>290</v>
      </c>
      <c r="J22" t="s">
        <v>262</v>
      </c>
      <c r="K22" t="s">
        <v>88</v>
      </c>
      <c r="L22" s="22" t="s">
        <v>290</v>
      </c>
      <c r="P22" s="268"/>
      <c r="T22" s="22"/>
    </row>
    <row r="23" spans="2:27" x14ac:dyDescent="0.25">
      <c r="B23" s="266" t="s">
        <v>287</v>
      </c>
      <c r="C23" t="s">
        <v>302</v>
      </c>
      <c r="D23" s="285" t="s">
        <v>288</v>
      </c>
      <c r="F23" s="266" t="s">
        <v>84</v>
      </c>
      <c r="G23" t="s">
        <v>87</v>
      </c>
      <c r="H23" s="285" t="s">
        <v>288</v>
      </c>
      <c r="J23" s="24" t="s">
        <v>297</v>
      </c>
      <c r="K23" s="24" t="s">
        <v>245</v>
      </c>
      <c r="L23" s="177" t="s">
        <v>290</v>
      </c>
      <c r="P23" s="268"/>
      <c r="T23" s="22"/>
    </row>
    <row r="24" spans="2:27" x14ac:dyDescent="0.25">
      <c r="B24" s="266" t="s">
        <v>301</v>
      </c>
      <c r="C24" t="s">
        <v>152</v>
      </c>
      <c r="D24" s="285" t="s">
        <v>288</v>
      </c>
      <c r="F24" s="266" t="s">
        <v>293</v>
      </c>
      <c r="G24" t="s">
        <v>302</v>
      </c>
      <c r="H24" s="285" t="s">
        <v>289</v>
      </c>
      <c r="J24" s="24" t="s">
        <v>302</v>
      </c>
      <c r="K24" s="24" t="s">
        <v>300</v>
      </c>
      <c r="L24" s="177" t="s">
        <v>289</v>
      </c>
      <c r="P24" s="22"/>
    </row>
    <row r="25" spans="2:27" x14ac:dyDescent="0.25">
      <c r="B25" s="266" t="s">
        <v>262</v>
      </c>
      <c r="C25" s="266" t="s">
        <v>172</v>
      </c>
      <c r="D25" s="285" t="s">
        <v>290</v>
      </c>
      <c r="F25" s="266" t="s">
        <v>298</v>
      </c>
      <c r="G25" s="266" t="s">
        <v>296</v>
      </c>
      <c r="H25" s="285" t="s">
        <v>288</v>
      </c>
      <c r="L25" s="22"/>
      <c r="N25" s="266"/>
      <c r="O25" s="266"/>
      <c r="P25" s="285"/>
    </row>
    <row r="26" spans="2:27" x14ac:dyDescent="0.25">
      <c r="B26" s="266" t="s">
        <v>87</v>
      </c>
      <c r="C26" s="266" t="s">
        <v>294</v>
      </c>
      <c r="D26" s="285" t="s">
        <v>288</v>
      </c>
      <c r="F26" s="266" t="s">
        <v>152</v>
      </c>
      <c r="G26" s="266" t="s">
        <v>88</v>
      </c>
      <c r="H26" s="285" t="s">
        <v>288</v>
      </c>
      <c r="J26" s="266"/>
      <c r="K26" s="266"/>
      <c r="L26" s="267"/>
      <c r="N26" s="24"/>
      <c r="O26" s="24"/>
      <c r="P26" s="177"/>
    </row>
    <row r="27" spans="2:27" x14ac:dyDescent="0.25">
      <c r="B27" s="266" t="s">
        <v>88</v>
      </c>
      <c r="C27" s="266" t="s">
        <v>296</v>
      </c>
      <c r="D27" s="285" t="s">
        <v>290</v>
      </c>
      <c r="F27" s="266" t="s">
        <v>294</v>
      </c>
      <c r="G27" s="266" t="s">
        <v>172</v>
      </c>
      <c r="H27" s="285" t="s">
        <v>290</v>
      </c>
      <c r="J27" s="24"/>
      <c r="K27" s="24"/>
      <c r="L27" s="177"/>
      <c r="N27" s="24"/>
      <c r="O27" s="24"/>
      <c r="P27" s="177"/>
    </row>
    <row r="28" spans="2:27" x14ac:dyDescent="0.25">
      <c r="B28" s="266" t="s">
        <v>238</v>
      </c>
      <c r="C28" s="266" t="s">
        <v>168</v>
      </c>
      <c r="D28" s="285" t="s">
        <v>289</v>
      </c>
      <c r="F28" s="266" t="s">
        <v>262</v>
      </c>
      <c r="G28" s="266" t="s">
        <v>332</v>
      </c>
      <c r="H28" s="285" t="s">
        <v>290</v>
      </c>
      <c r="J28" s="24"/>
      <c r="K28" s="24"/>
      <c r="L28" s="188"/>
    </row>
    <row r="29" spans="2:27" x14ac:dyDescent="0.25">
      <c r="B29" s="24" t="s">
        <v>298</v>
      </c>
      <c r="C29" s="24" t="s">
        <v>293</v>
      </c>
      <c r="D29" s="333" t="s">
        <v>288</v>
      </c>
      <c r="F29" s="266" t="s">
        <v>331</v>
      </c>
      <c r="G29" s="266" t="s">
        <v>238</v>
      </c>
      <c r="H29" s="285" t="s">
        <v>288</v>
      </c>
      <c r="J29" s="21"/>
    </row>
    <row r="31" spans="2:27" x14ac:dyDescent="0.25">
      <c r="L31" s="22"/>
    </row>
    <row r="35" spans="2:12" x14ac:dyDescent="0.25">
      <c r="L35" s="22"/>
    </row>
    <row r="37" spans="2:12" x14ac:dyDescent="0.25">
      <c r="B37" s="98"/>
      <c r="C37" s="98"/>
      <c r="D37" s="99"/>
      <c r="H37" s="22"/>
    </row>
    <row r="38" spans="2:12" x14ac:dyDescent="0.25">
      <c r="B38" s="24"/>
      <c r="C38" s="24"/>
      <c r="D38" s="177"/>
      <c r="I38" s="98"/>
      <c r="J38" s="98"/>
      <c r="K38" s="99"/>
      <c r="L38" s="98"/>
    </row>
    <row r="39" spans="2:12" x14ac:dyDescent="0.25">
      <c r="B39" s="24"/>
      <c r="C39" s="24"/>
      <c r="D39" s="177"/>
    </row>
    <row r="40" spans="2:12" x14ac:dyDescent="0.25">
      <c r="B40" s="24"/>
      <c r="C40" s="24"/>
      <c r="D40" s="177"/>
      <c r="J40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showGridLines="0" zoomScaleNormal="100" workbookViewId="0">
      <pane ySplit="8" topLeftCell="A9" activePane="bottomLeft" state="frozen"/>
      <selection pane="bottomLeft" activeCell="Q29" sqref="Q29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9" width="3.42578125" customWidth="1"/>
    <col min="30" max="30" width="5" bestFit="1" customWidth="1"/>
    <col min="31" max="31" width="8.28515625" customWidth="1"/>
    <col min="32" max="32" width="9.140625" bestFit="1" customWidth="1"/>
  </cols>
  <sheetData>
    <row r="1" spans="1:32" ht="18.75" x14ac:dyDescent="0.3">
      <c r="A1" s="83" t="s">
        <v>108</v>
      </c>
    </row>
    <row r="3" spans="1:32" x14ac:dyDescent="0.25">
      <c r="A3" s="105"/>
      <c r="B3" t="s">
        <v>143</v>
      </c>
    </row>
    <row r="4" spans="1:32" x14ac:dyDescent="0.25">
      <c r="B4" t="s">
        <v>144</v>
      </c>
    </row>
    <row r="5" spans="1:32" ht="8.1" customHeight="1" x14ac:dyDescent="0.25"/>
    <row r="6" spans="1:32" x14ac:dyDescent="0.25">
      <c r="A6" s="106"/>
      <c r="B6" t="s">
        <v>142</v>
      </c>
    </row>
    <row r="7" spans="1:32" ht="15.75" thickBot="1" x14ac:dyDescent="0.3">
      <c r="AF7" s="108" t="s">
        <v>109</v>
      </c>
    </row>
    <row r="8" spans="1:32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80</v>
      </c>
      <c r="AA8" s="7" t="s">
        <v>81</v>
      </c>
      <c r="AB8" s="7" t="s">
        <v>82</v>
      </c>
      <c r="AC8" s="23"/>
      <c r="AD8" s="110" t="s">
        <v>58</v>
      </c>
      <c r="AE8" s="107" t="s">
        <v>59</v>
      </c>
      <c r="AF8" s="109" t="s">
        <v>110</v>
      </c>
    </row>
    <row r="9" spans="1:32" ht="15.6" customHeight="1" x14ac:dyDescent="0.25">
      <c r="A9" s="4" t="s">
        <v>19</v>
      </c>
      <c r="B9" s="253" t="s">
        <v>148</v>
      </c>
      <c r="C9" s="191"/>
      <c r="D9" s="14"/>
      <c r="E9" s="14"/>
      <c r="F9" s="14"/>
      <c r="G9" s="14"/>
      <c r="H9" s="144">
        <v>1</v>
      </c>
      <c r="I9" s="262"/>
      <c r="J9" s="262">
        <v>1</v>
      </c>
      <c r="K9" s="262"/>
      <c r="L9" s="262"/>
      <c r="M9" s="262"/>
      <c r="N9" s="262">
        <v>1</v>
      </c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312"/>
      <c r="AA9" s="312"/>
      <c r="AB9" s="262"/>
      <c r="AC9" s="12"/>
      <c r="AD9" s="111">
        <f t="shared" ref="AD9:AD52" si="0">SUM(C9:AB9)</f>
        <v>3</v>
      </c>
      <c r="AE9" s="376">
        <f>AD9+AD10</f>
        <v>5</v>
      </c>
      <c r="AF9" s="380">
        <f>SUM(C9:Y10)+AB9+AB10</f>
        <v>5</v>
      </c>
    </row>
    <row r="10" spans="1:32" ht="15.95" customHeight="1" thickBot="1" x14ac:dyDescent="0.3">
      <c r="A10" s="5"/>
      <c r="B10" s="254">
        <v>2154</v>
      </c>
      <c r="C10" s="192"/>
      <c r="D10" s="16">
        <v>0</v>
      </c>
      <c r="E10" s="16">
        <v>1</v>
      </c>
      <c r="F10" s="16"/>
      <c r="G10" s="16"/>
      <c r="H10" s="143"/>
      <c r="I10" s="263"/>
      <c r="J10" s="263"/>
      <c r="K10" s="263"/>
      <c r="L10" s="263"/>
      <c r="M10" s="263"/>
      <c r="N10" s="263"/>
      <c r="O10" s="263">
        <v>1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91"/>
      <c r="AA10" s="291"/>
      <c r="AB10" s="263"/>
      <c r="AC10" s="10"/>
      <c r="AD10" s="157">
        <f t="shared" si="0"/>
        <v>2</v>
      </c>
      <c r="AE10" s="377"/>
      <c r="AF10" s="381"/>
    </row>
    <row r="11" spans="1:32" ht="15.6" customHeight="1" x14ac:dyDescent="0.25">
      <c r="A11" s="8" t="s">
        <v>20</v>
      </c>
      <c r="B11" s="253" t="s">
        <v>166</v>
      </c>
      <c r="C11" s="193">
        <v>1</v>
      </c>
      <c r="D11" s="13"/>
      <c r="E11" s="14">
        <v>1</v>
      </c>
      <c r="F11" s="14"/>
      <c r="G11" s="14"/>
      <c r="H11" s="14"/>
      <c r="I11" s="144">
        <v>1</v>
      </c>
      <c r="J11" s="258"/>
      <c r="K11" s="258"/>
      <c r="L11" s="258"/>
      <c r="M11" s="258"/>
      <c r="N11" s="262"/>
      <c r="O11" s="262"/>
      <c r="P11" s="262"/>
      <c r="Q11" s="262"/>
      <c r="R11" s="264"/>
      <c r="S11" s="264"/>
      <c r="T11" s="262"/>
      <c r="U11" s="262"/>
      <c r="V11" s="262"/>
      <c r="W11" s="262"/>
      <c r="X11" s="262"/>
      <c r="Y11" s="262"/>
      <c r="Z11" s="312"/>
      <c r="AA11" s="312"/>
      <c r="AB11" s="262"/>
      <c r="AC11" s="12"/>
      <c r="AD11" s="111">
        <f t="shared" si="0"/>
        <v>3</v>
      </c>
      <c r="AE11" s="376">
        <f>AD11+AD12</f>
        <v>6</v>
      </c>
      <c r="AF11" s="380">
        <f>SUM(C11:Y12)+AB11+AB12</f>
        <v>5</v>
      </c>
    </row>
    <row r="12" spans="1:32" ht="15.95" customHeight="1" thickBot="1" x14ac:dyDescent="0.3">
      <c r="A12" s="9"/>
      <c r="B12" s="254">
        <v>1913</v>
      </c>
      <c r="C12" s="194"/>
      <c r="D12" s="20"/>
      <c r="E12" s="19"/>
      <c r="F12" s="19">
        <v>1</v>
      </c>
      <c r="G12" s="19"/>
      <c r="H12" s="19">
        <v>1</v>
      </c>
      <c r="I12" s="145"/>
      <c r="J12" s="259"/>
      <c r="K12" s="259"/>
      <c r="L12" s="259"/>
      <c r="M12" s="257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313">
        <v>1</v>
      </c>
      <c r="AA12" s="313"/>
      <c r="AB12" s="263"/>
      <c r="AC12" s="10"/>
      <c r="AD12" s="157">
        <f t="shared" si="0"/>
        <v>3</v>
      </c>
      <c r="AE12" s="378"/>
      <c r="AF12" s="381"/>
    </row>
    <row r="13" spans="1:32" ht="15.6" customHeight="1" x14ac:dyDescent="0.25">
      <c r="A13" s="4" t="s">
        <v>21</v>
      </c>
      <c r="B13" s="253" t="s">
        <v>45</v>
      </c>
      <c r="C13" s="195">
        <v>0</v>
      </c>
      <c r="D13" s="11"/>
      <c r="E13" s="15"/>
      <c r="F13" s="11"/>
      <c r="G13" s="11">
        <v>1</v>
      </c>
      <c r="H13" s="11"/>
      <c r="I13" s="142"/>
      <c r="J13" s="256"/>
      <c r="K13" s="256"/>
      <c r="L13" s="256"/>
      <c r="M13" s="256"/>
      <c r="N13" s="262"/>
      <c r="O13" s="262"/>
      <c r="P13" s="262"/>
      <c r="Q13" s="262">
        <v>1</v>
      </c>
      <c r="R13" s="264"/>
      <c r="S13" s="264"/>
      <c r="T13" s="262"/>
      <c r="U13" s="262"/>
      <c r="V13" s="262"/>
      <c r="W13" s="262"/>
      <c r="X13" s="262"/>
      <c r="Y13" s="262"/>
      <c r="Z13" s="290"/>
      <c r="AA13" s="290"/>
      <c r="AB13" s="262"/>
      <c r="AC13" s="12"/>
      <c r="AD13" s="111">
        <f t="shared" si="0"/>
        <v>2</v>
      </c>
      <c r="AE13" s="379">
        <f>AD13+AD14</f>
        <v>3</v>
      </c>
      <c r="AF13" s="380">
        <f>SUM(C13:Y14)+AB13+AB14</f>
        <v>3</v>
      </c>
    </row>
    <row r="14" spans="1:32" ht="15.95" customHeight="1" thickBot="1" x14ac:dyDescent="0.3">
      <c r="A14" s="5"/>
      <c r="B14" s="254">
        <v>1906</v>
      </c>
      <c r="C14" s="196"/>
      <c r="D14" s="16">
        <v>0</v>
      </c>
      <c r="E14" s="18"/>
      <c r="F14" s="16"/>
      <c r="G14" s="16"/>
      <c r="H14" s="16"/>
      <c r="I14" s="143"/>
      <c r="J14" s="257"/>
      <c r="K14" s="257"/>
      <c r="L14" s="257"/>
      <c r="M14" s="257"/>
      <c r="N14" s="263"/>
      <c r="O14" s="263">
        <v>1</v>
      </c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91"/>
      <c r="AA14" s="291"/>
      <c r="AB14" s="263"/>
      <c r="AC14" s="10"/>
      <c r="AD14" s="157">
        <f t="shared" si="0"/>
        <v>1</v>
      </c>
      <c r="AE14" s="377"/>
      <c r="AF14" s="381"/>
    </row>
    <row r="15" spans="1:32" ht="15.6" customHeight="1" x14ac:dyDescent="0.25">
      <c r="A15" s="8" t="s">
        <v>22</v>
      </c>
      <c r="B15" s="253" t="s">
        <v>174</v>
      </c>
      <c r="C15" s="193"/>
      <c r="D15" s="14">
        <v>0</v>
      </c>
      <c r="E15" s="14"/>
      <c r="F15" s="13"/>
      <c r="G15" s="14"/>
      <c r="H15" s="14"/>
      <c r="I15" s="144"/>
      <c r="J15" s="258">
        <v>0.5</v>
      </c>
      <c r="K15" s="258"/>
      <c r="L15" s="258"/>
      <c r="M15" s="258"/>
      <c r="N15" s="258">
        <v>1</v>
      </c>
      <c r="O15" s="258"/>
      <c r="P15" s="256"/>
      <c r="Q15" s="256"/>
      <c r="R15" s="256"/>
      <c r="S15" s="264"/>
      <c r="T15" s="262"/>
      <c r="U15" s="262"/>
      <c r="V15" s="262"/>
      <c r="W15" s="262"/>
      <c r="X15" s="262"/>
      <c r="Y15" s="262"/>
      <c r="Z15" s="312"/>
      <c r="AA15" s="312"/>
      <c r="AB15" s="262"/>
      <c r="AC15" s="12"/>
      <c r="AD15" s="111">
        <f t="shared" si="0"/>
        <v>1.5</v>
      </c>
      <c r="AE15" s="376">
        <f>AD15+AD16</f>
        <v>2</v>
      </c>
      <c r="AF15" s="380">
        <f>SUM(C15:Y16)+AB15+AB16</f>
        <v>2</v>
      </c>
    </row>
    <row r="16" spans="1:32" ht="15.95" customHeight="1" thickBot="1" x14ac:dyDescent="0.3">
      <c r="A16" s="9"/>
      <c r="B16" s="254">
        <v>1828</v>
      </c>
      <c r="C16" s="194"/>
      <c r="D16" s="19"/>
      <c r="E16" s="19"/>
      <c r="F16" s="20"/>
      <c r="G16" s="19"/>
      <c r="H16" s="19"/>
      <c r="I16" s="145"/>
      <c r="J16" s="259">
        <v>0.5</v>
      </c>
      <c r="K16" s="259"/>
      <c r="L16" s="259"/>
      <c r="M16" s="259"/>
      <c r="N16" s="259"/>
      <c r="O16" s="257"/>
      <c r="P16" s="257"/>
      <c r="Q16" s="257"/>
      <c r="R16" s="257"/>
      <c r="S16" s="263"/>
      <c r="T16" s="263"/>
      <c r="U16" s="263"/>
      <c r="V16" s="263"/>
      <c r="W16" s="263"/>
      <c r="X16" s="263"/>
      <c r="Y16" s="263"/>
      <c r="Z16" s="313"/>
      <c r="AA16" s="313"/>
      <c r="AB16" s="263"/>
      <c r="AC16" s="10"/>
      <c r="AD16" s="157">
        <f t="shared" si="0"/>
        <v>0.5</v>
      </c>
      <c r="AE16" s="378"/>
      <c r="AF16" s="381"/>
    </row>
    <row r="17" spans="1:32" ht="15.6" customHeight="1" x14ac:dyDescent="0.25">
      <c r="A17" s="4" t="s">
        <v>23</v>
      </c>
      <c r="B17" s="253" t="s">
        <v>46</v>
      </c>
      <c r="C17" s="195"/>
      <c r="D17" s="11"/>
      <c r="E17" s="11"/>
      <c r="F17" s="11"/>
      <c r="G17" s="15"/>
      <c r="H17" s="11">
        <v>0.5</v>
      </c>
      <c r="I17" s="142"/>
      <c r="J17" s="142"/>
      <c r="K17" s="142">
        <v>1</v>
      </c>
      <c r="L17" s="142"/>
      <c r="M17" s="142"/>
      <c r="N17" s="142"/>
      <c r="O17" s="144"/>
      <c r="P17" s="324"/>
      <c r="Q17" s="324"/>
      <c r="R17" s="327"/>
      <c r="S17" s="327"/>
      <c r="T17" s="262"/>
      <c r="U17" s="262"/>
      <c r="V17" s="262"/>
      <c r="W17" s="262"/>
      <c r="X17" s="262"/>
      <c r="Y17" s="262"/>
      <c r="Z17" s="290"/>
      <c r="AA17" s="290"/>
      <c r="AB17" s="262"/>
      <c r="AC17" s="12"/>
      <c r="AD17" s="111">
        <f t="shared" si="0"/>
        <v>1.5</v>
      </c>
      <c r="AE17" s="379">
        <f>AD17+AD18</f>
        <v>2.5</v>
      </c>
      <c r="AF17" s="380">
        <f>SUM(C17:Y18)+AB17+AB18</f>
        <v>2.5</v>
      </c>
    </row>
    <row r="18" spans="1:32" ht="15.95" customHeight="1" thickBot="1" x14ac:dyDescent="0.3">
      <c r="A18" s="5"/>
      <c r="B18" s="254">
        <v>1770</v>
      </c>
      <c r="C18" s="196"/>
      <c r="D18" s="16"/>
      <c r="E18" s="16">
        <v>0</v>
      </c>
      <c r="F18" s="16"/>
      <c r="G18" s="18"/>
      <c r="H18" s="16"/>
      <c r="I18" s="143"/>
      <c r="J18" s="143"/>
      <c r="K18" s="143"/>
      <c r="L18" s="143"/>
      <c r="M18" s="143"/>
      <c r="N18" s="143"/>
      <c r="O18" s="143"/>
      <c r="P18" s="325"/>
      <c r="Q18" s="325"/>
      <c r="R18" s="325"/>
      <c r="S18" s="325"/>
      <c r="T18" s="263"/>
      <c r="U18" s="263">
        <v>1</v>
      </c>
      <c r="V18" s="263"/>
      <c r="W18" s="263"/>
      <c r="X18" s="263"/>
      <c r="Y18" s="263"/>
      <c r="Z18" s="291"/>
      <c r="AA18" s="291"/>
      <c r="AB18" s="263"/>
      <c r="AC18" s="10"/>
      <c r="AD18" s="157">
        <f t="shared" si="0"/>
        <v>1</v>
      </c>
      <c r="AE18" s="377"/>
      <c r="AF18" s="381"/>
    </row>
    <row r="19" spans="1:32" ht="15.6" customHeight="1" x14ac:dyDescent="0.25">
      <c r="A19" s="8" t="s">
        <v>24</v>
      </c>
      <c r="B19" s="253" t="s">
        <v>53</v>
      </c>
      <c r="C19" s="193"/>
      <c r="D19" s="14">
        <v>0</v>
      </c>
      <c r="E19" s="14"/>
      <c r="F19" s="14"/>
      <c r="G19" s="14"/>
      <c r="H19" s="13"/>
      <c r="I19" s="144"/>
      <c r="J19" s="144"/>
      <c r="K19" s="144"/>
      <c r="L19" s="144"/>
      <c r="M19" s="144"/>
      <c r="N19" s="144">
        <v>0.5</v>
      </c>
      <c r="O19" s="144"/>
      <c r="P19" s="144"/>
      <c r="Q19" s="324"/>
      <c r="R19" s="327"/>
      <c r="S19" s="327"/>
      <c r="T19" s="262"/>
      <c r="U19" s="262"/>
      <c r="V19" s="262"/>
      <c r="W19" s="262"/>
      <c r="X19" s="262"/>
      <c r="Y19" s="262"/>
      <c r="Z19" s="312"/>
      <c r="AA19" s="312"/>
      <c r="AB19" s="262"/>
      <c r="AC19" s="12"/>
      <c r="AD19" s="111">
        <f t="shared" si="0"/>
        <v>0.5</v>
      </c>
      <c r="AE19" s="376">
        <f>AD19+AD20</f>
        <v>3</v>
      </c>
      <c r="AF19" s="380">
        <f>SUM(C19:Y20)+AB19+AB20</f>
        <v>3</v>
      </c>
    </row>
    <row r="20" spans="1:32" ht="15.95" customHeight="1" thickBot="1" x14ac:dyDescent="0.3">
      <c r="A20" s="9"/>
      <c r="B20" s="254" t="s">
        <v>338</v>
      </c>
      <c r="C20" s="194">
        <v>0</v>
      </c>
      <c r="D20" s="19"/>
      <c r="E20" s="19"/>
      <c r="F20" s="19"/>
      <c r="G20" s="19">
        <v>0.5</v>
      </c>
      <c r="H20" s="20"/>
      <c r="I20" s="145"/>
      <c r="J20" s="145"/>
      <c r="K20" s="145"/>
      <c r="L20" s="145">
        <v>1</v>
      </c>
      <c r="M20" s="145"/>
      <c r="N20" s="145"/>
      <c r="O20" s="145"/>
      <c r="P20" s="145"/>
      <c r="Q20" s="325"/>
      <c r="R20" s="325"/>
      <c r="S20" s="325"/>
      <c r="T20" s="263"/>
      <c r="U20" s="263"/>
      <c r="V20" s="263">
        <v>1</v>
      </c>
      <c r="W20" s="263"/>
      <c r="X20" s="263"/>
      <c r="Y20" s="263"/>
      <c r="Z20" s="313"/>
      <c r="AA20" s="313"/>
      <c r="AB20" s="263"/>
      <c r="AC20" s="10"/>
      <c r="AD20" s="157">
        <f t="shared" si="0"/>
        <v>2.5</v>
      </c>
      <c r="AE20" s="378"/>
      <c r="AF20" s="381"/>
    </row>
    <row r="21" spans="1:32" ht="15.6" customHeight="1" x14ac:dyDescent="0.25">
      <c r="A21" s="4" t="s">
        <v>25</v>
      </c>
      <c r="B21" s="253" t="s">
        <v>170</v>
      </c>
      <c r="C21" s="195"/>
      <c r="D21" s="11"/>
      <c r="E21" s="11"/>
      <c r="F21" s="11"/>
      <c r="G21" s="11"/>
      <c r="H21" s="11"/>
      <c r="I21" s="15"/>
      <c r="J21" s="11"/>
      <c r="K21" s="11"/>
      <c r="L21" s="142"/>
      <c r="M21" s="142">
        <v>1</v>
      </c>
      <c r="N21" s="142"/>
      <c r="O21" s="142"/>
      <c r="P21" s="142"/>
      <c r="Q21" s="324"/>
      <c r="R21" s="327"/>
      <c r="S21" s="327"/>
      <c r="T21" s="324"/>
      <c r="U21" s="324">
        <v>1</v>
      </c>
      <c r="V21" s="324"/>
      <c r="W21" s="262"/>
      <c r="X21" s="262"/>
      <c r="Y21" s="262"/>
      <c r="Z21" s="290"/>
      <c r="AA21" s="290"/>
      <c r="AB21" s="262"/>
      <c r="AC21" s="12"/>
      <c r="AD21" s="111">
        <f t="shared" si="0"/>
        <v>2</v>
      </c>
      <c r="AE21" s="379">
        <f>AD21+AD22</f>
        <v>2</v>
      </c>
      <c r="AF21" s="380">
        <f>SUM(C21:Y22)+AB21+AB22</f>
        <v>2</v>
      </c>
    </row>
    <row r="22" spans="1:32" ht="15.95" customHeight="1" thickBot="1" x14ac:dyDescent="0.3">
      <c r="A22" s="5"/>
      <c r="B22" s="255">
        <v>1716</v>
      </c>
      <c r="C22" s="196"/>
      <c r="D22" s="16">
        <v>0</v>
      </c>
      <c r="E22" s="16"/>
      <c r="F22" s="16"/>
      <c r="G22" s="16"/>
      <c r="H22" s="16"/>
      <c r="I22" s="18"/>
      <c r="J22" s="16"/>
      <c r="K22" s="16"/>
      <c r="L22" s="143"/>
      <c r="M22" s="143"/>
      <c r="N22" s="143"/>
      <c r="O22" s="143"/>
      <c r="P22" s="143"/>
      <c r="Q22" s="325"/>
      <c r="R22" s="325"/>
      <c r="S22" s="325"/>
      <c r="T22" s="325"/>
      <c r="U22" s="326"/>
      <c r="V22" s="326"/>
      <c r="W22" s="263"/>
      <c r="X22" s="263"/>
      <c r="Y22" s="263"/>
      <c r="Z22" s="291"/>
      <c r="AA22" s="291"/>
      <c r="AB22" s="263"/>
      <c r="AC22" s="10"/>
      <c r="AD22" s="157">
        <f t="shared" si="0"/>
        <v>0</v>
      </c>
      <c r="AE22" s="377"/>
      <c r="AF22" s="381"/>
    </row>
    <row r="23" spans="1:32" ht="15.6" customHeight="1" x14ac:dyDescent="0.25">
      <c r="A23" s="8" t="s">
        <v>26</v>
      </c>
      <c r="B23" s="253" t="s">
        <v>99</v>
      </c>
      <c r="C23" s="193"/>
      <c r="D23" s="14"/>
      <c r="E23" s="14"/>
      <c r="F23" s="14">
        <v>0.5</v>
      </c>
      <c r="G23" s="14"/>
      <c r="H23" s="14"/>
      <c r="I23" s="14"/>
      <c r="J23" s="13"/>
      <c r="K23" s="14"/>
      <c r="L23" s="144">
        <v>1</v>
      </c>
      <c r="M23" s="144"/>
      <c r="N23" s="144"/>
      <c r="O23" s="144"/>
      <c r="P23" s="144"/>
      <c r="Q23" s="324"/>
      <c r="R23" s="324"/>
      <c r="S23" s="324"/>
      <c r="T23" s="324"/>
      <c r="U23" s="327"/>
      <c r="V23" s="327"/>
      <c r="W23" s="327"/>
      <c r="X23" s="262"/>
      <c r="Y23" s="262"/>
      <c r="Z23" s="312"/>
      <c r="AA23" s="312"/>
      <c r="AB23" s="262"/>
      <c r="AC23" s="12"/>
      <c r="AD23" s="111">
        <f t="shared" si="0"/>
        <v>1.5</v>
      </c>
      <c r="AE23" s="376">
        <f>AD23+AD24</f>
        <v>3</v>
      </c>
      <c r="AF23" s="380">
        <f>SUM(C23:Y24)+AB23+AB24</f>
        <v>3</v>
      </c>
    </row>
    <row r="24" spans="1:32" ht="15.95" customHeight="1" thickBot="1" x14ac:dyDescent="0.3">
      <c r="A24" s="9"/>
      <c r="B24" s="255">
        <v>1678</v>
      </c>
      <c r="C24" s="194">
        <v>0</v>
      </c>
      <c r="D24" s="19"/>
      <c r="E24" s="19"/>
      <c r="F24" s="19">
        <v>0.5</v>
      </c>
      <c r="G24" s="19"/>
      <c r="H24" s="19"/>
      <c r="I24" s="19"/>
      <c r="J24" s="20"/>
      <c r="K24" s="19"/>
      <c r="L24" s="145"/>
      <c r="M24" s="145"/>
      <c r="N24" s="145"/>
      <c r="O24" s="145"/>
      <c r="P24" s="145">
        <v>1</v>
      </c>
      <c r="Q24" s="326"/>
      <c r="R24" s="326"/>
      <c r="S24" s="326"/>
      <c r="T24" s="325"/>
      <c r="U24" s="325"/>
      <c r="V24" s="325"/>
      <c r="W24" s="325"/>
      <c r="X24" s="263"/>
      <c r="Y24" s="263"/>
      <c r="Z24" s="313"/>
      <c r="AA24" s="313"/>
      <c r="AB24" s="263"/>
      <c r="AC24" s="10"/>
      <c r="AD24" s="157">
        <f t="shared" si="0"/>
        <v>1.5</v>
      </c>
      <c r="AE24" s="378"/>
      <c r="AF24" s="381"/>
    </row>
    <row r="25" spans="1:32" ht="15.6" customHeight="1" x14ac:dyDescent="0.25">
      <c r="A25" s="4" t="s">
        <v>27</v>
      </c>
      <c r="B25" s="253" t="s">
        <v>286</v>
      </c>
      <c r="C25" s="195"/>
      <c r="D25" s="11"/>
      <c r="E25" s="11"/>
      <c r="F25" s="11"/>
      <c r="G25" s="11"/>
      <c r="H25" s="11"/>
      <c r="I25" s="11"/>
      <c r="J25" s="11"/>
      <c r="K25" s="15"/>
      <c r="L25" s="142"/>
      <c r="M25" s="142">
        <v>1</v>
      </c>
      <c r="N25" s="142"/>
      <c r="O25" s="142"/>
      <c r="P25" s="142"/>
      <c r="Q25" s="142"/>
      <c r="R25" s="142">
        <v>1</v>
      </c>
      <c r="S25" s="142"/>
      <c r="T25" s="256"/>
      <c r="U25" s="327"/>
      <c r="V25" s="327"/>
      <c r="W25" s="327"/>
      <c r="X25" s="262"/>
      <c r="Y25" s="262"/>
      <c r="Z25" s="290"/>
      <c r="AA25" s="290"/>
      <c r="AB25" s="331"/>
      <c r="AC25" s="12"/>
      <c r="AD25" s="111">
        <f t="shared" si="0"/>
        <v>2</v>
      </c>
      <c r="AE25" s="379">
        <f>AD25+AD26</f>
        <v>3</v>
      </c>
      <c r="AF25" s="380">
        <f>SUM(C25:Y26)+AB25+AB26</f>
        <v>3</v>
      </c>
    </row>
    <row r="26" spans="1:32" ht="15.95" customHeight="1" thickBot="1" x14ac:dyDescent="0.3">
      <c r="A26" s="5"/>
      <c r="B26" s="254">
        <v>1649</v>
      </c>
      <c r="C26" s="196"/>
      <c r="D26" s="16"/>
      <c r="E26" s="16"/>
      <c r="F26" s="16"/>
      <c r="G26" s="16">
        <v>0</v>
      </c>
      <c r="H26" s="16"/>
      <c r="I26" s="16"/>
      <c r="J26" s="16"/>
      <c r="K26" s="18"/>
      <c r="L26" s="143"/>
      <c r="M26" s="143"/>
      <c r="N26" s="143">
        <v>1</v>
      </c>
      <c r="O26" s="143"/>
      <c r="P26" s="143"/>
      <c r="Q26" s="143"/>
      <c r="R26" s="143"/>
      <c r="S26" s="143"/>
      <c r="T26" s="257"/>
      <c r="U26" s="325"/>
      <c r="V26" s="325"/>
      <c r="W26" s="325"/>
      <c r="X26" s="263"/>
      <c r="Y26" s="263"/>
      <c r="Z26" s="291"/>
      <c r="AA26" s="291"/>
      <c r="AB26" s="332"/>
      <c r="AC26" s="10"/>
      <c r="AD26" s="157">
        <f t="shared" si="0"/>
        <v>1</v>
      </c>
      <c r="AE26" s="377"/>
      <c r="AF26" s="381"/>
    </row>
    <row r="27" spans="1:32" ht="15.6" customHeight="1" x14ac:dyDescent="0.25">
      <c r="A27" s="4" t="s">
        <v>28</v>
      </c>
      <c r="B27" s="253" t="s">
        <v>55</v>
      </c>
      <c r="C27" s="193"/>
      <c r="D27" s="14"/>
      <c r="E27" s="14"/>
      <c r="F27" s="14"/>
      <c r="G27" s="14"/>
      <c r="H27" s="14">
        <v>0</v>
      </c>
      <c r="I27" s="14"/>
      <c r="J27" s="14"/>
      <c r="K27" s="14"/>
      <c r="L27" s="13"/>
      <c r="M27" s="144"/>
      <c r="N27" s="144"/>
      <c r="O27" s="144"/>
      <c r="P27" s="144"/>
      <c r="Q27" s="144"/>
      <c r="R27" s="144"/>
      <c r="S27" s="144"/>
      <c r="T27" s="258"/>
      <c r="U27" s="324"/>
      <c r="V27" s="324">
        <v>0.5</v>
      </c>
      <c r="W27" s="324">
        <v>1</v>
      </c>
      <c r="X27" s="324"/>
      <c r="Y27" s="324"/>
      <c r="Z27" s="312"/>
      <c r="AA27" s="312"/>
      <c r="AB27" s="329"/>
      <c r="AC27" s="12"/>
      <c r="AD27" s="111">
        <f t="shared" si="0"/>
        <v>1.5</v>
      </c>
      <c r="AE27" s="376">
        <f>AD27+AD28</f>
        <v>2</v>
      </c>
      <c r="AF27" s="380">
        <f>SUM(C27:Y28)+AB27+AB28</f>
        <v>2</v>
      </c>
    </row>
    <row r="28" spans="1:32" ht="15.95" customHeight="1" thickBot="1" x14ac:dyDescent="0.3">
      <c r="A28" s="5"/>
      <c r="B28" s="255">
        <v>1549</v>
      </c>
      <c r="C28" s="194"/>
      <c r="D28" s="19"/>
      <c r="E28" s="19"/>
      <c r="F28" s="19"/>
      <c r="G28" s="19"/>
      <c r="H28" s="19"/>
      <c r="I28" s="19"/>
      <c r="J28" s="19">
        <v>0</v>
      </c>
      <c r="K28" s="19"/>
      <c r="L28" s="20"/>
      <c r="M28" s="145"/>
      <c r="N28" s="145"/>
      <c r="O28" s="145"/>
      <c r="P28" s="145"/>
      <c r="Q28" s="145">
        <v>0.5</v>
      </c>
      <c r="R28" s="145"/>
      <c r="S28" s="145"/>
      <c r="T28" s="259"/>
      <c r="U28" s="326"/>
      <c r="V28" s="326"/>
      <c r="W28" s="326"/>
      <c r="X28" s="326"/>
      <c r="Y28" s="326"/>
      <c r="Z28" s="313">
        <v>0</v>
      </c>
      <c r="AA28" s="313"/>
      <c r="AB28" s="330"/>
      <c r="AC28" s="10"/>
      <c r="AD28" s="157">
        <f t="shared" si="0"/>
        <v>0.5</v>
      </c>
      <c r="AE28" s="378"/>
      <c r="AF28" s="381"/>
    </row>
    <row r="29" spans="1:32" ht="15.6" customHeight="1" x14ac:dyDescent="0.25">
      <c r="A29" s="8" t="s">
        <v>29</v>
      </c>
      <c r="B29" s="253" t="s">
        <v>282</v>
      </c>
      <c r="C29" s="195"/>
      <c r="D29" s="11"/>
      <c r="E29" s="11"/>
      <c r="F29" s="11"/>
      <c r="G29" s="11"/>
      <c r="H29" s="11"/>
      <c r="I29" s="11"/>
      <c r="J29" s="11"/>
      <c r="K29" s="11"/>
      <c r="L29" s="142"/>
      <c r="M29" s="15"/>
      <c r="N29" s="142"/>
      <c r="O29" s="142"/>
      <c r="P29" s="142"/>
      <c r="Q29" s="142">
        <v>1</v>
      </c>
      <c r="R29" s="142"/>
      <c r="S29" s="142"/>
      <c r="T29" s="256"/>
      <c r="U29" s="327">
        <v>0.5</v>
      </c>
      <c r="V29" s="327"/>
      <c r="W29" s="327"/>
      <c r="X29" s="327"/>
      <c r="Y29" s="327"/>
      <c r="Z29" s="290"/>
      <c r="AA29" s="290"/>
      <c r="AB29" s="331"/>
      <c r="AC29" s="12"/>
      <c r="AD29" s="111">
        <f t="shared" si="0"/>
        <v>1.5</v>
      </c>
      <c r="AE29" s="379">
        <f>AD29+AD30</f>
        <v>2.5</v>
      </c>
      <c r="AF29" s="380">
        <f>SUM(C29:Y30)+AB29+AB30</f>
        <v>2.5</v>
      </c>
    </row>
    <row r="30" spans="1:32" ht="15.95" customHeight="1" thickBot="1" x14ac:dyDescent="0.3">
      <c r="A30" s="5"/>
      <c r="B30" s="255">
        <v>1525</v>
      </c>
      <c r="C30" s="196"/>
      <c r="D30" s="16"/>
      <c r="E30" s="16"/>
      <c r="F30" s="16"/>
      <c r="G30" s="16"/>
      <c r="H30" s="16"/>
      <c r="I30" s="16">
        <v>0</v>
      </c>
      <c r="J30" s="16"/>
      <c r="K30" s="16">
        <v>0</v>
      </c>
      <c r="L30" s="143"/>
      <c r="M30" s="18"/>
      <c r="N30" s="143"/>
      <c r="O30" s="143"/>
      <c r="P30" s="143">
        <v>1</v>
      </c>
      <c r="Q30" s="143"/>
      <c r="R30" s="143"/>
      <c r="S30" s="143"/>
      <c r="T30" s="257"/>
      <c r="U30" s="325"/>
      <c r="V30" s="325"/>
      <c r="W30" s="325"/>
      <c r="X30" s="325"/>
      <c r="Y30" s="325"/>
      <c r="Z30" s="291"/>
      <c r="AA30" s="291"/>
      <c r="AB30" s="332"/>
      <c r="AC30" s="10"/>
      <c r="AD30" s="157">
        <f t="shared" si="0"/>
        <v>1</v>
      </c>
      <c r="AE30" s="377"/>
      <c r="AF30" s="381"/>
    </row>
    <row r="31" spans="1:32" ht="15.6" customHeight="1" x14ac:dyDescent="0.25">
      <c r="A31" s="4" t="s">
        <v>30</v>
      </c>
      <c r="B31" s="253" t="s">
        <v>134</v>
      </c>
      <c r="C31" s="195"/>
      <c r="D31" s="11"/>
      <c r="E31" s="11"/>
      <c r="F31" s="11"/>
      <c r="G31" s="11"/>
      <c r="H31" s="11"/>
      <c r="I31" s="11"/>
      <c r="J31" s="11"/>
      <c r="K31" s="11">
        <v>0</v>
      </c>
      <c r="L31" s="142"/>
      <c r="M31" s="142"/>
      <c r="N31" s="15"/>
      <c r="O31" s="142"/>
      <c r="P31" s="142"/>
      <c r="Q31" s="142"/>
      <c r="R31" s="142"/>
      <c r="S31" s="142"/>
      <c r="T31" s="256"/>
      <c r="U31" s="327"/>
      <c r="V31" s="327"/>
      <c r="W31" s="327">
        <v>1</v>
      </c>
      <c r="X31" s="327"/>
      <c r="Y31" s="327"/>
      <c r="Z31" s="290">
        <v>0.5</v>
      </c>
      <c r="AA31" s="290"/>
      <c r="AB31" s="331"/>
      <c r="AC31" s="12"/>
      <c r="AD31" s="111">
        <f t="shared" si="0"/>
        <v>1.5</v>
      </c>
      <c r="AE31" s="376">
        <f>AD31+AD32</f>
        <v>2</v>
      </c>
      <c r="AF31" s="380">
        <f>SUM(C31:Y32)+AB31+AB32</f>
        <v>1.5</v>
      </c>
    </row>
    <row r="32" spans="1:32" ht="15.95" customHeight="1" thickBot="1" x14ac:dyDescent="0.3">
      <c r="A32" s="5"/>
      <c r="B32" s="254">
        <v>1487</v>
      </c>
      <c r="C32" s="196">
        <v>0</v>
      </c>
      <c r="D32" s="16"/>
      <c r="E32" s="16"/>
      <c r="F32" s="16">
        <v>0</v>
      </c>
      <c r="G32" s="16"/>
      <c r="H32" s="16">
        <v>0.5</v>
      </c>
      <c r="I32" s="16"/>
      <c r="J32" s="16"/>
      <c r="K32" s="16"/>
      <c r="L32" s="143"/>
      <c r="M32" s="143"/>
      <c r="N32" s="18"/>
      <c r="O32" s="143"/>
      <c r="P32" s="143"/>
      <c r="Q32" s="143"/>
      <c r="R32" s="143"/>
      <c r="S32" s="143"/>
      <c r="T32" s="257"/>
      <c r="U32" s="325"/>
      <c r="V32" s="325"/>
      <c r="W32" s="325"/>
      <c r="X32" s="325"/>
      <c r="Y32" s="325"/>
      <c r="Z32" s="291"/>
      <c r="AA32" s="291"/>
      <c r="AB32" s="332"/>
      <c r="AC32" s="17"/>
      <c r="AD32" s="157">
        <f t="shared" si="0"/>
        <v>0.5</v>
      </c>
      <c r="AE32" s="378"/>
      <c r="AF32" s="381"/>
    </row>
    <row r="33" spans="1:32" ht="15.6" customHeight="1" x14ac:dyDescent="0.25">
      <c r="A33" s="4" t="s">
        <v>31</v>
      </c>
      <c r="B33" s="253" t="s">
        <v>252</v>
      </c>
      <c r="C33" s="193">
        <v>0</v>
      </c>
      <c r="D33" s="14"/>
      <c r="E33" s="14">
        <v>0</v>
      </c>
      <c r="F33" s="14"/>
      <c r="G33" s="14"/>
      <c r="H33" s="14"/>
      <c r="I33" s="14"/>
      <c r="J33" s="14"/>
      <c r="K33" s="14"/>
      <c r="L33" s="144"/>
      <c r="M33" s="144"/>
      <c r="N33" s="144"/>
      <c r="O33" s="15"/>
      <c r="P33" s="144"/>
      <c r="Q33" s="144"/>
      <c r="R33" s="144"/>
      <c r="S33" s="144"/>
      <c r="T33" s="258"/>
      <c r="U33" s="324"/>
      <c r="V33" s="324"/>
      <c r="W33" s="324"/>
      <c r="X33" s="324"/>
      <c r="Y33" s="324"/>
      <c r="Z33" s="312"/>
      <c r="AA33" s="312"/>
      <c r="AB33" s="329"/>
      <c r="AC33" s="12"/>
      <c r="AD33" s="111">
        <f t="shared" si="0"/>
        <v>0</v>
      </c>
      <c r="AE33" s="376">
        <f>AD33+AD34</f>
        <v>2.5</v>
      </c>
      <c r="AF33" s="380">
        <f>SUM(C33:Y34)+AB33+AB34</f>
        <v>2.5</v>
      </c>
    </row>
    <row r="34" spans="1:32" ht="15.95" customHeight="1" thickBot="1" x14ac:dyDescent="0.3">
      <c r="A34" s="5"/>
      <c r="B34" s="254">
        <v>1482</v>
      </c>
      <c r="C34" s="196"/>
      <c r="D34" s="16"/>
      <c r="E34" s="16"/>
      <c r="F34" s="16"/>
      <c r="G34" s="16"/>
      <c r="H34" s="16"/>
      <c r="I34" s="16"/>
      <c r="J34" s="16"/>
      <c r="K34" s="16"/>
      <c r="L34" s="143"/>
      <c r="M34" s="143"/>
      <c r="N34" s="143"/>
      <c r="O34" s="18"/>
      <c r="P34" s="143">
        <v>1</v>
      </c>
      <c r="Q34" s="143"/>
      <c r="R34" s="143"/>
      <c r="S34" s="143"/>
      <c r="T34" s="257"/>
      <c r="U34" s="325">
        <v>0.5</v>
      </c>
      <c r="V34" s="325"/>
      <c r="W34" s="325"/>
      <c r="X34" s="325">
        <v>1</v>
      </c>
      <c r="Y34" s="325"/>
      <c r="Z34" s="291"/>
      <c r="AA34" s="291"/>
      <c r="AB34" s="332"/>
      <c r="AC34" s="17"/>
      <c r="AD34" s="157">
        <f t="shared" si="0"/>
        <v>2.5</v>
      </c>
      <c r="AE34" s="378"/>
      <c r="AF34" s="381"/>
    </row>
    <row r="35" spans="1:32" ht="15.6" customHeight="1" x14ac:dyDescent="0.25">
      <c r="A35" s="8" t="s">
        <v>32</v>
      </c>
      <c r="B35" s="253" t="s">
        <v>175</v>
      </c>
      <c r="C35" s="195"/>
      <c r="D35" s="11"/>
      <c r="E35" s="11"/>
      <c r="F35" s="11"/>
      <c r="G35" s="11"/>
      <c r="H35" s="11"/>
      <c r="I35" s="11"/>
      <c r="J35" s="11">
        <v>0</v>
      </c>
      <c r="K35" s="11"/>
      <c r="L35" s="142"/>
      <c r="M35" s="142">
        <v>0</v>
      </c>
      <c r="N35" s="142"/>
      <c r="O35" s="142">
        <v>0</v>
      </c>
      <c r="P35" s="15"/>
      <c r="Q35" s="142"/>
      <c r="R35" s="142"/>
      <c r="S35" s="142"/>
      <c r="T35" s="256"/>
      <c r="U35" s="327"/>
      <c r="V35" s="327"/>
      <c r="W35" s="327"/>
      <c r="X35" s="327"/>
      <c r="Y35" s="327"/>
      <c r="Z35" s="290"/>
      <c r="AA35" s="290"/>
      <c r="AB35" s="331"/>
      <c r="AC35" s="12"/>
      <c r="AD35" s="111">
        <f t="shared" si="0"/>
        <v>0</v>
      </c>
      <c r="AE35" s="379">
        <f>AD35+AD36</f>
        <v>2</v>
      </c>
      <c r="AF35" s="380">
        <f>SUM(C35:Y36)+AB35+AB36</f>
        <v>1</v>
      </c>
    </row>
    <row r="36" spans="1:32" ht="15.95" customHeight="1" thickBot="1" x14ac:dyDescent="0.3">
      <c r="A36" s="9"/>
      <c r="B36" s="254">
        <v>1476</v>
      </c>
      <c r="C36" s="196"/>
      <c r="D36" s="16"/>
      <c r="E36" s="16"/>
      <c r="F36" s="16"/>
      <c r="G36" s="16"/>
      <c r="H36" s="16"/>
      <c r="I36" s="16"/>
      <c r="J36" s="16"/>
      <c r="K36" s="16"/>
      <c r="L36" s="143"/>
      <c r="M36" s="143"/>
      <c r="N36" s="143"/>
      <c r="O36" s="143"/>
      <c r="P36" s="18"/>
      <c r="Q36" s="143">
        <v>0</v>
      </c>
      <c r="R36" s="143"/>
      <c r="S36" s="143"/>
      <c r="T36" s="257"/>
      <c r="U36" s="325"/>
      <c r="V36" s="325"/>
      <c r="W36" s="325"/>
      <c r="X36" s="325">
        <v>1</v>
      </c>
      <c r="Y36" s="325"/>
      <c r="Z36" s="291"/>
      <c r="AA36" s="291">
        <v>1</v>
      </c>
      <c r="AB36" s="332"/>
      <c r="AC36" s="17"/>
      <c r="AD36" s="157">
        <f t="shared" si="0"/>
        <v>2</v>
      </c>
      <c r="AE36" s="377"/>
      <c r="AF36" s="381"/>
    </row>
    <row r="37" spans="1:32" ht="15.6" customHeight="1" x14ac:dyDescent="0.25">
      <c r="A37" s="4" t="s">
        <v>33</v>
      </c>
      <c r="B37" s="253" t="s">
        <v>51</v>
      </c>
      <c r="C37" s="195"/>
      <c r="D37" s="11"/>
      <c r="E37" s="11"/>
      <c r="F37" s="11"/>
      <c r="G37" s="11"/>
      <c r="H37" s="11"/>
      <c r="I37" s="11"/>
      <c r="J37" s="11"/>
      <c r="K37" s="11"/>
      <c r="L37" s="142">
        <v>0.5</v>
      </c>
      <c r="M37" s="142"/>
      <c r="N37" s="142"/>
      <c r="O37" s="142"/>
      <c r="P37" s="142">
        <v>1</v>
      </c>
      <c r="Q37" s="15"/>
      <c r="R37" s="142"/>
      <c r="S37" s="189"/>
      <c r="T37" s="260"/>
      <c r="U37" s="322"/>
      <c r="V37" s="322"/>
      <c r="W37" s="322"/>
      <c r="X37" s="322">
        <v>1</v>
      </c>
      <c r="Y37" s="322"/>
      <c r="Z37" s="290"/>
      <c r="AA37" s="290"/>
      <c r="AB37" s="331"/>
      <c r="AC37" s="12"/>
      <c r="AD37" s="111">
        <f t="shared" si="0"/>
        <v>2.5</v>
      </c>
      <c r="AE37" s="376">
        <f>AD37+AD38</f>
        <v>3.5</v>
      </c>
      <c r="AF37" s="380">
        <f>SUM(C37:Y38)+AB37+AB38</f>
        <v>3.5</v>
      </c>
    </row>
    <row r="38" spans="1:32" ht="15.95" customHeight="1" thickBot="1" x14ac:dyDescent="0.3">
      <c r="A38" s="5"/>
      <c r="B38" s="254" t="s">
        <v>340</v>
      </c>
      <c r="C38" s="196"/>
      <c r="D38" s="16"/>
      <c r="E38" s="16">
        <v>0</v>
      </c>
      <c r="F38" s="16"/>
      <c r="G38" s="16"/>
      <c r="H38" s="16"/>
      <c r="I38" s="16"/>
      <c r="J38" s="16"/>
      <c r="K38" s="16"/>
      <c r="L38" s="143"/>
      <c r="M38" s="143">
        <v>0</v>
      </c>
      <c r="N38" s="143"/>
      <c r="O38" s="143"/>
      <c r="P38" s="143"/>
      <c r="Q38" s="18"/>
      <c r="R38" s="143">
        <v>1</v>
      </c>
      <c r="S38" s="190"/>
      <c r="T38" s="261"/>
      <c r="U38" s="323"/>
      <c r="V38" s="323"/>
      <c r="W38" s="323"/>
      <c r="X38" s="323"/>
      <c r="Y38" s="323"/>
      <c r="Z38" s="291"/>
      <c r="AA38" s="291"/>
      <c r="AB38" s="332"/>
      <c r="AC38" s="17"/>
      <c r="AD38" s="157">
        <f t="shared" si="0"/>
        <v>1</v>
      </c>
      <c r="AE38" s="378"/>
      <c r="AF38" s="381"/>
    </row>
    <row r="39" spans="1:32" ht="15.75" x14ac:dyDescent="0.25">
      <c r="A39" s="4" t="s">
        <v>34</v>
      </c>
      <c r="B39" s="253" t="s">
        <v>223</v>
      </c>
      <c r="C39" s="195"/>
      <c r="D39" s="11"/>
      <c r="E39" s="11"/>
      <c r="F39" s="11"/>
      <c r="G39" s="11"/>
      <c r="H39" s="11"/>
      <c r="I39" s="11"/>
      <c r="J39" s="11"/>
      <c r="K39" s="11"/>
      <c r="L39" s="142"/>
      <c r="M39" s="142"/>
      <c r="N39" s="142"/>
      <c r="O39" s="142"/>
      <c r="P39" s="142"/>
      <c r="Q39" s="142">
        <v>0</v>
      </c>
      <c r="R39" s="15"/>
      <c r="S39" s="189"/>
      <c r="T39" s="260">
        <v>0</v>
      </c>
      <c r="U39" s="322">
        <v>0</v>
      </c>
      <c r="V39" s="322"/>
      <c r="W39" s="322"/>
      <c r="X39" s="322"/>
      <c r="Y39" s="322"/>
      <c r="Z39" s="290"/>
      <c r="AA39" s="290"/>
      <c r="AB39" s="331"/>
      <c r="AD39" s="111">
        <f t="shared" si="0"/>
        <v>0</v>
      </c>
      <c r="AE39" s="376">
        <f>AD39+AD40</f>
        <v>1</v>
      </c>
      <c r="AF39" s="380">
        <f>SUM(C39:Y40)+AB39+AB40</f>
        <v>1</v>
      </c>
    </row>
    <row r="40" spans="1:32" ht="16.5" thickBot="1" x14ac:dyDescent="0.3">
      <c r="A40" s="5"/>
      <c r="B40" s="254">
        <v>1436</v>
      </c>
      <c r="C40" s="196"/>
      <c r="D40" s="16"/>
      <c r="E40" s="16"/>
      <c r="F40" s="16"/>
      <c r="G40" s="16"/>
      <c r="H40" s="16"/>
      <c r="I40" s="16"/>
      <c r="J40" s="16"/>
      <c r="K40" s="16">
        <v>0</v>
      </c>
      <c r="L40" s="143"/>
      <c r="M40" s="143"/>
      <c r="N40" s="143"/>
      <c r="O40" s="143"/>
      <c r="P40" s="143"/>
      <c r="Q40" s="143"/>
      <c r="R40" s="18"/>
      <c r="S40" s="190"/>
      <c r="T40" s="261"/>
      <c r="U40" s="323"/>
      <c r="V40" s="323"/>
      <c r="W40" s="323">
        <v>1</v>
      </c>
      <c r="X40" s="323"/>
      <c r="Y40" s="323"/>
      <c r="Z40" s="291"/>
      <c r="AA40" s="291"/>
      <c r="AB40" s="332"/>
      <c r="AD40" s="157">
        <f t="shared" si="0"/>
        <v>1</v>
      </c>
      <c r="AE40" s="378"/>
      <c r="AF40" s="381"/>
    </row>
    <row r="41" spans="1:32" ht="15.75" x14ac:dyDescent="0.25">
      <c r="A41" s="4" t="s">
        <v>35</v>
      </c>
      <c r="B41" s="253" t="s">
        <v>111</v>
      </c>
      <c r="C41" s="195"/>
      <c r="D41" s="11"/>
      <c r="E41" s="11"/>
      <c r="F41" s="11"/>
      <c r="G41" s="11"/>
      <c r="H41" s="11"/>
      <c r="I41" s="11"/>
      <c r="J41" s="11"/>
      <c r="K41" s="11"/>
      <c r="L41" s="142"/>
      <c r="M41" s="142"/>
      <c r="N41" s="142"/>
      <c r="O41" s="142"/>
      <c r="P41" s="142"/>
      <c r="Q41" s="142"/>
      <c r="R41" s="142"/>
      <c r="S41" s="15"/>
      <c r="T41" s="260"/>
      <c r="U41" s="322"/>
      <c r="V41" s="322"/>
      <c r="W41" s="322"/>
      <c r="X41" s="322"/>
      <c r="Y41" s="322"/>
      <c r="Z41" s="290">
        <v>0</v>
      </c>
      <c r="AA41" s="290"/>
      <c r="AB41" s="331"/>
      <c r="AC41" s="12"/>
      <c r="AD41" s="111">
        <f t="shared" si="0"/>
        <v>0</v>
      </c>
      <c r="AE41" s="376">
        <f>AD41+AD42</f>
        <v>0</v>
      </c>
      <c r="AF41" s="380">
        <f>SUM(C41:Y42)+AB41+AB42</f>
        <v>0</v>
      </c>
    </row>
    <row r="42" spans="1:32" ht="16.5" thickBot="1" x14ac:dyDescent="0.3">
      <c r="A42" s="5"/>
      <c r="B42" s="254" t="s">
        <v>343</v>
      </c>
      <c r="C42" s="196"/>
      <c r="D42" s="16"/>
      <c r="E42" s="16"/>
      <c r="F42" s="16"/>
      <c r="G42" s="16"/>
      <c r="H42" s="16"/>
      <c r="I42" s="16"/>
      <c r="J42" s="16"/>
      <c r="K42" s="16"/>
      <c r="L42" s="143"/>
      <c r="M42" s="143"/>
      <c r="N42" s="143"/>
      <c r="O42" s="143"/>
      <c r="P42" s="143"/>
      <c r="Q42" s="143"/>
      <c r="R42" s="143"/>
      <c r="S42" s="18"/>
      <c r="T42" s="261"/>
      <c r="U42" s="323"/>
      <c r="V42" s="323"/>
      <c r="W42" s="323"/>
      <c r="X42" s="323"/>
      <c r="Y42" s="323"/>
      <c r="Z42" s="291"/>
      <c r="AA42" s="291"/>
      <c r="AB42" s="332"/>
      <c r="AC42" s="17"/>
      <c r="AD42" s="157">
        <f t="shared" si="0"/>
        <v>0</v>
      </c>
      <c r="AE42" s="378"/>
      <c r="AF42" s="381"/>
    </row>
    <row r="43" spans="1:32" ht="15.75" x14ac:dyDescent="0.25">
      <c r="A43" s="4" t="s">
        <v>36</v>
      </c>
      <c r="B43" s="253" t="s">
        <v>329</v>
      </c>
      <c r="C43" s="243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5"/>
      <c r="U43" s="322"/>
      <c r="V43" s="322"/>
      <c r="W43" s="322"/>
      <c r="X43" s="322"/>
      <c r="Y43" s="322">
        <v>1</v>
      </c>
      <c r="Z43" s="290"/>
      <c r="AA43" s="290"/>
      <c r="AB43" s="331"/>
      <c r="AD43" s="111">
        <f t="shared" si="0"/>
        <v>1</v>
      </c>
      <c r="AE43" s="382">
        <f>AD43+AD44</f>
        <v>2</v>
      </c>
      <c r="AF43" s="380">
        <f>SUM(C43:Y44)+AB43+AB44</f>
        <v>2</v>
      </c>
    </row>
    <row r="44" spans="1:32" ht="16.5" thickBot="1" x14ac:dyDescent="0.3">
      <c r="A44" s="5"/>
      <c r="B44" s="254">
        <v>1347</v>
      </c>
      <c r="C44" s="244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>
        <v>1</v>
      </c>
      <c r="S44" s="143"/>
      <c r="T44" s="18"/>
      <c r="U44" s="323"/>
      <c r="V44" s="323"/>
      <c r="W44" s="323"/>
      <c r="X44" s="323"/>
      <c r="Y44" s="323"/>
      <c r="Z44" s="291"/>
      <c r="AA44" s="291"/>
      <c r="AB44" s="332"/>
      <c r="AD44" s="157">
        <f t="shared" si="0"/>
        <v>1</v>
      </c>
      <c r="AE44" s="383"/>
      <c r="AF44" s="381"/>
    </row>
    <row r="45" spans="1:32" ht="15.75" x14ac:dyDescent="0.25">
      <c r="A45" s="4" t="s">
        <v>37</v>
      </c>
      <c r="B45" s="253" t="s">
        <v>283</v>
      </c>
      <c r="C45" s="243"/>
      <c r="D45" s="142"/>
      <c r="E45" s="142"/>
      <c r="F45" s="142"/>
      <c r="G45" s="142">
        <v>0</v>
      </c>
      <c r="H45" s="142"/>
      <c r="I45" s="142"/>
      <c r="J45" s="142"/>
      <c r="K45" s="142"/>
      <c r="L45" s="142"/>
      <c r="M45" s="142"/>
      <c r="N45" s="142"/>
      <c r="O45" s="142">
        <v>0.5</v>
      </c>
      <c r="P45" s="142"/>
      <c r="Q45" s="142"/>
      <c r="R45" s="142"/>
      <c r="S45" s="142"/>
      <c r="T45" s="260"/>
      <c r="U45" s="15"/>
      <c r="V45" s="322"/>
      <c r="W45" s="322"/>
      <c r="X45" s="322"/>
      <c r="Y45" s="322"/>
      <c r="Z45" s="290"/>
      <c r="AA45" s="290">
        <v>1</v>
      </c>
      <c r="AB45" s="331"/>
      <c r="AD45" s="111">
        <f t="shared" si="0"/>
        <v>1.5</v>
      </c>
      <c r="AE45" s="382">
        <f>AD45+AD46</f>
        <v>3</v>
      </c>
      <c r="AF45" s="380">
        <f>SUM(C45:Y46)+AB45+AB46</f>
        <v>2</v>
      </c>
    </row>
    <row r="46" spans="1:32" ht="16.5" thickBot="1" x14ac:dyDescent="0.3">
      <c r="A46" s="5"/>
      <c r="B46" s="254">
        <v>1325</v>
      </c>
      <c r="C46" s="244"/>
      <c r="D46" s="143"/>
      <c r="E46" s="143"/>
      <c r="F46" s="143"/>
      <c r="G46" s="143"/>
      <c r="H46" s="143"/>
      <c r="I46" s="143">
        <v>0</v>
      </c>
      <c r="J46" s="143"/>
      <c r="K46" s="143"/>
      <c r="L46" s="143"/>
      <c r="M46" s="143">
        <v>0.5</v>
      </c>
      <c r="N46" s="143"/>
      <c r="O46" s="143"/>
      <c r="P46" s="143"/>
      <c r="Q46" s="143"/>
      <c r="R46" s="143">
        <v>1</v>
      </c>
      <c r="S46" s="143"/>
      <c r="T46" s="261"/>
      <c r="U46" s="18"/>
      <c r="V46" s="323"/>
      <c r="W46" s="323"/>
      <c r="X46" s="323"/>
      <c r="Y46" s="323"/>
      <c r="Z46" s="291"/>
      <c r="AA46" s="291"/>
      <c r="AB46" s="332"/>
      <c r="AD46" s="157">
        <f t="shared" si="0"/>
        <v>1.5</v>
      </c>
      <c r="AE46" s="383"/>
      <c r="AF46" s="381"/>
    </row>
    <row r="47" spans="1:32" ht="15.75" x14ac:dyDescent="0.25">
      <c r="A47" s="4" t="s">
        <v>38</v>
      </c>
      <c r="B47" s="253" t="s">
        <v>65</v>
      </c>
      <c r="C47" s="243"/>
      <c r="D47" s="142"/>
      <c r="E47" s="142"/>
      <c r="F47" s="142"/>
      <c r="G47" s="142"/>
      <c r="H47" s="142">
        <v>0</v>
      </c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260"/>
      <c r="U47" s="322"/>
      <c r="V47" s="314"/>
      <c r="W47" s="322">
        <v>0</v>
      </c>
      <c r="X47" s="322">
        <v>1</v>
      </c>
      <c r="Y47" s="322"/>
      <c r="Z47" s="290"/>
      <c r="AA47" s="290"/>
      <c r="AB47" s="331"/>
      <c r="AD47" s="111">
        <f t="shared" si="0"/>
        <v>1</v>
      </c>
      <c r="AE47" s="382">
        <f>AD47+AD48</f>
        <v>3</v>
      </c>
      <c r="AF47" s="380">
        <f>SUM(C47:Y48)+AB47+AB48</f>
        <v>2</v>
      </c>
    </row>
    <row r="48" spans="1:32" ht="16.5" thickBot="1" x14ac:dyDescent="0.3">
      <c r="A48" s="5"/>
      <c r="B48" s="254">
        <v>1322</v>
      </c>
      <c r="C48" s="244"/>
      <c r="D48" s="143"/>
      <c r="E48" s="143"/>
      <c r="F48" s="143"/>
      <c r="G48" s="143"/>
      <c r="H48" s="143"/>
      <c r="I48" s="143"/>
      <c r="J48" s="143"/>
      <c r="K48" s="143"/>
      <c r="L48" s="143">
        <v>0.5</v>
      </c>
      <c r="M48" s="143"/>
      <c r="N48" s="143"/>
      <c r="O48" s="143"/>
      <c r="P48" s="143"/>
      <c r="Q48" s="143"/>
      <c r="R48" s="143"/>
      <c r="S48" s="143"/>
      <c r="T48" s="261"/>
      <c r="U48" s="323"/>
      <c r="V48" s="315"/>
      <c r="W48" s="323"/>
      <c r="X48" s="323"/>
      <c r="Y48" s="323">
        <v>0.5</v>
      </c>
      <c r="Z48" s="291"/>
      <c r="AA48" s="291">
        <v>1</v>
      </c>
      <c r="AB48" s="332"/>
      <c r="AD48" s="157">
        <f t="shared" si="0"/>
        <v>2</v>
      </c>
      <c r="AE48" s="383"/>
      <c r="AF48" s="381"/>
    </row>
    <row r="49" spans="1:32" ht="15.75" customHeight="1" x14ac:dyDescent="0.25">
      <c r="A49" s="4" t="s">
        <v>62</v>
      </c>
      <c r="B49" s="253" t="s">
        <v>56</v>
      </c>
      <c r="C49" s="243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>
        <v>0</v>
      </c>
      <c r="S49" s="142"/>
      <c r="T49" s="260"/>
      <c r="U49" s="322"/>
      <c r="V49" s="322"/>
      <c r="W49" s="314"/>
      <c r="X49" s="322"/>
      <c r="Y49" s="322"/>
      <c r="Z49" s="290"/>
      <c r="AA49" s="290">
        <v>1</v>
      </c>
      <c r="AB49" s="331"/>
      <c r="AD49" s="111">
        <f t="shared" si="0"/>
        <v>1</v>
      </c>
      <c r="AE49" s="384">
        <f>AD49+AD50</f>
        <v>3</v>
      </c>
      <c r="AF49" s="380">
        <f>SUM(C49:Y50)+AB49+AB50</f>
        <v>1</v>
      </c>
    </row>
    <row r="50" spans="1:32" ht="16.5" customHeight="1" thickBot="1" x14ac:dyDescent="0.3">
      <c r="A50" s="5"/>
      <c r="B50" s="254" t="s">
        <v>339</v>
      </c>
      <c r="C50" s="244"/>
      <c r="D50" s="143"/>
      <c r="E50" s="143"/>
      <c r="F50" s="143"/>
      <c r="G50" s="143"/>
      <c r="H50" s="143"/>
      <c r="I50" s="143"/>
      <c r="J50" s="143"/>
      <c r="K50" s="143"/>
      <c r="L50" s="143">
        <v>0</v>
      </c>
      <c r="M50" s="143"/>
      <c r="N50" s="143">
        <v>0</v>
      </c>
      <c r="O50" s="143"/>
      <c r="P50" s="143"/>
      <c r="Q50" s="143"/>
      <c r="R50" s="143"/>
      <c r="S50" s="143"/>
      <c r="T50" s="261"/>
      <c r="U50" s="323"/>
      <c r="V50" s="323">
        <v>1</v>
      </c>
      <c r="W50" s="315"/>
      <c r="X50" s="323"/>
      <c r="Y50" s="323"/>
      <c r="Z50" s="291"/>
      <c r="AA50" s="291">
        <v>1</v>
      </c>
      <c r="AB50" s="332"/>
      <c r="AD50" s="157">
        <f t="shared" si="0"/>
        <v>2</v>
      </c>
      <c r="AE50" s="385"/>
      <c r="AF50" s="381"/>
    </row>
    <row r="51" spans="1:32" ht="16.5" customHeight="1" x14ac:dyDescent="0.25">
      <c r="A51" s="4" t="s">
        <v>63</v>
      </c>
      <c r="B51" s="104" t="s">
        <v>285</v>
      </c>
      <c r="C51" s="2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>
        <v>0</v>
      </c>
      <c r="P51" s="142">
        <v>0</v>
      </c>
      <c r="Q51" s="142"/>
      <c r="R51" s="142"/>
      <c r="S51" s="142"/>
      <c r="T51" s="260"/>
      <c r="U51" s="322"/>
      <c r="V51" s="322"/>
      <c r="W51" s="322"/>
      <c r="X51" s="15"/>
      <c r="Y51" s="322"/>
      <c r="Z51" s="290"/>
      <c r="AA51" s="290"/>
      <c r="AB51" s="331"/>
      <c r="AD51" s="111">
        <f t="shared" si="0"/>
        <v>0</v>
      </c>
      <c r="AE51" s="384">
        <f>AD51+AD52</f>
        <v>0</v>
      </c>
      <c r="AF51" s="380">
        <f>SUM(C51:Y52)+AB51+AB52</f>
        <v>0</v>
      </c>
    </row>
    <row r="52" spans="1:32" ht="16.5" customHeight="1" thickBot="1" x14ac:dyDescent="0.3">
      <c r="A52" s="5"/>
      <c r="B52" s="254" t="s">
        <v>342</v>
      </c>
      <c r="C52" s="244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>
        <v>0</v>
      </c>
      <c r="R52" s="143"/>
      <c r="S52" s="143"/>
      <c r="T52" s="261"/>
      <c r="U52" s="323"/>
      <c r="V52" s="323">
        <v>0</v>
      </c>
      <c r="W52" s="323"/>
      <c r="X52" s="18"/>
      <c r="Y52" s="323"/>
      <c r="Z52" s="291"/>
      <c r="AA52" s="291"/>
      <c r="AB52" s="332">
        <v>0</v>
      </c>
      <c r="AD52" s="157">
        <f t="shared" si="0"/>
        <v>0</v>
      </c>
      <c r="AE52" s="385"/>
      <c r="AF52" s="381"/>
    </row>
    <row r="53" spans="1:32" ht="15.75" x14ac:dyDescent="0.25">
      <c r="A53" s="4" t="s">
        <v>67</v>
      </c>
      <c r="B53" s="253" t="s">
        <v>217</v>
      </c>
      <c r="C53" s="243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60"/>
      <c r="U53" s="322"/>
      <c r="V53" s="322">
        <v>0.5</v>
      </c>
      <c r="W53" s="322"/>
      <c r="X53" s="322"/>
      <c r="Y53" s="15"/>
      <c r="Z53" s="290"/>
      <c r="AA53" s="290"/>
      <c r="AB53" s="331"/>
      <c r="AD53" s="111">
        <f t="shared" ref="AD53:AD56" si="1">SUM(C53:AB53)</f>
        <v>0.5</v>
      </c>
      <c r="AE53" s="384">
        <f>AD53+AD54</f>
        <v>0.5</v>
      </c>
      <c r="AF53" s="380">
        <f>SUM(C53:Y54)+AB53+AB54</f>
        <v>0.5</v>
      </c>
    </row>
    <row r="54" spans="1:32" ht="16.5" thickBot="1" x14ac:dyDescent="0.3">
      <c r="A54" s="5"/>
      <c r="B54" s="254" t="s">
        <v>341</v>
      </c>
      <c r="C54" s="244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61">
        <v>0</v>
      </c>
      <c r="U54" s="323"/>
      <c r="V54" s="323"/>
      <c r="W54" s="323"/>
      <c r="X54" s="323"/>
      <c r="Y54" s="18"/>
      <c r="Z54" s="291"/>
      <c r="AA54" s="291"/>
      <c r="AB54" s="332"/>
      <c r="AD54" s="157">
        <f t="shared" si="1"/>
        <v>0</v>
      </c>
      <c r="AE54" s="385"/>
      <c r="AF54" s="381"/>
    </row>
    <row r="55" spans="1:32" ht="15.75" x14ac:dyDescent="0.25">
      <c r="A55" s="4" t="s">
        <v>80</v>
      </c>
      <c r="B55" s="253" t="s">
        <v>284</v>
      </c>
      <c r="C55" s="243"/>
      <c r="D55" s="256">
        <v>0</v>
      </c>
      <c r="E55" s="256"/>
      <c r="F55" s="256"/>
      <c r="G55" s="256"/>
      <c r="H55" s="256"/>
      <c r="I55" s="256"/>
      <c r="J55" s="256"/>
      <c r="K55" s="256"/>
      <c r="L55" s="256">
        <v>1</v>
      </c>
      <c r="M55" s="256"/>
      <c r="N55" s="256"/>
      <c r="O55" s="256"/>
      <c r="P55" s="256"/>
      <c r="Q55" s="256"/>
      <c r="R55" s="256"/>
      <c r="S55" s="256"/>
      <c r="T55" s="260"/>
      <c r="U55" s="322"/>
      <c r="V55" s="322"/>
      <c r="W55" s="322"/>
      <c r="X55" s="322"/>
      <c r="Y55" s="322"/>
      <c r="Z55" s="15"/>
      <c r="AA55" s="290"/>
      <c r="AB55" s="331"/>
      <c r="AD55" s="111">
        <f t="shared" si="1"/>
        <v>1</v>
      </c>
      <c r="AE55" s="384">
        <f>AD55+AD56</f>
        <v>2.5</v>
      </c>
      <c r="AF55" s="380">
        <f>SUM(C55:Y56)+AB55+AB56</f>
        <v>2.5</v>
      </c>
    </row>
    <row r="56" spans="1:32" ht="16.5" thickBot="1" x14ac:dyDescent="0.3">
      <c r="A56" s="5"/>
      <c r="B56" s="289" t="s">
        <v>265</v>
      </c>
      <c r="C56" s="244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>
        <v>0.5</v>
      </c>
      <c r="O56" s="257"/>
      <c r="P56" s="257"/>
      <c r="Q56" s="257"/>
      <c r="R56" s="257"/>
      <c r="S56" s="257">
        <v>1</v>
      </c>
      <c r="T56" s="261"/>
      <c r="U56" s="323"/>
      <c r="V56" s="323"/>
      <c r="W56" s="323"/>
      <c r="X56" s="323"/>
      <c r="Y56" s="323"/>
      <c r="Z56" s="18"/>
      <c r="AA56" s="291"/>
      <c r="AB56" s="332"/>
      <c r="AD56" s="157">
        <f t="shared" si="1"/>
        <v>1.5</v>
      </c>
      <c r="AE56" s="385"/>
      <c r="AF56" s="381"/>
    </row>
    <row r="57" spans="1:32" ht="15.75" x14ac:dyDescent="0.25">
      <c r="A57" s="4" t="s">
        <v>81</v>
      </c>
      <c r="B57" s="253" t="s">
        <v>264</v>
      </c>
      <c r="C57" s="243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>
        <v>0</v>
      </c>
      <c r="Q57" s="256"/>
      <c r="R57" s="256"/>
      <c r="S57" s="256"/>
      <c r="T57" s="260"/>
      <c r="U57" s="322"/>
      <c r="V57" s="322">
        <v>0</v>
      </c>
      <c r="W57" s="322">
        <v>0</v>
      </c>
      <c r="X57" s="322"/>
      <c r="Y57" s="322"/>
      <c r="Z57" s="290"/>
      <c r="AA57" s="314"/>
      <c r="AB57" s="331"/>
      <c r="AD57" s="111">
        <f t="shared" ref="AD57:AD60" si="2">SUM(C57:AB57)</f>
        <v>0</v>
      </c>
      <c r="AE57" s="384">
        <f>AD57+AD58</f>
        <v>0</v>
      </c>
      <c r="AF57" s="380">
        <f>SUM(C57:Y58)+AB57+AB58</f>
        <v>0</v>
      </c>
    </row>
    <row r="58" spans="1:32" ht="16.5" thickBot="1" x14ac:dyDescent="0.3">
      <c r="A58" s="5"/>
      <c r="B58" s="289" t="s">
        <v>265</v>
      </c>
      <c r="C58" s="244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61"/>
      <c r="U58" s="323">
        <v>0</v>
      </c>
      <c r="V58" s="323"/>
      <c r="W58" s="323">
        <v>0</v>
      </c>
      <c r="X58" s="323"/>
      <c r="Y58" s="323"/>
      <c r="Z58" s="291"/>
      <c r="AA58" s="315"/>
      <c r="AB58" s="332"/>
      <c r="AD58" s="157">
        <f t="shared" si="2"/>
        <v>0</v>
      </c>
      <c r="AE58" s="385"/>
      <c r="AF58" s="381"/>
    </row>
    <row r="59" spans="1:32" ht="15.75" x14ac:dyDescent="0.25">
      <c r="A59" s="4" t="s">
        <v>82</v>
      </c>
      <c r="B59" s="253" t="s">
        <v>336</v>
      </c>
      <c r="C59" s="243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60"/>
      <c r="U59" s="322"/>
      <c r="V59" s="322"/>
      <c r="W59" s="322"/>
      <c r="X59" s="322">
        <v>1</v>
      </c>
      <c r="Y59" s="322"/>
      <c r="Z59" s="290"/>
      <c r="AA59" s="290"/>
      <c r="AB59" s="15"/>
      <c r="AD59" s="111">
        <f t="shared" si="2"/>
        <v>1</v>
      </c>
      <c r="AE59" s="384">
        <f>AD59+AD60</f>
        <v>1</v>
      </c>
      <c r="AF59" s="380">
        <f>SUM(C59:Y60)+AB59+AB60</f>
        <v>1</v>
      </c>
    </row>
    <row r="60" spans="1:32" ht="16.5" thickBot="1" x14ac:dyDescent="0.3">
      <c r="A60" s="5"/>
      <c r="B60" s="254">
        <v>1272</v>
      </c>
      <c r="C60" s="244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61"/>
      <c r="U60" s="323"/>
      <c r="V60" s="323"/>
      <c r="W60" s="323"/>
      <c r="X60" s="323"/>
      <c r="Y60" s="323"/>
      <c r="Z60" s="291"/>
      <c r="AA60" s="291"/>
      <c r="AB60" s="18"/>
      <c r="AD60" s="157">
        <f t="shared" si="2"/>
        <v>0</v>
      </c>
      <c r="AE60" s="385"/>
      <c r="AF60" s="386"/>
    </row>
    <row r="62" spans="1:32" x14ac:dyDescent="0.25">
      <c r="AE62" s="31">
        <f>SUM(AE9:AE60)</f>
        <v>60</v>
      </c>
    </row>
  </sheetData>
  <mergeCells count="52">
    <mergeCell ref="AE57:AE58"/>
    <mergeCell ref="AF57:AF58"/>
    <mergeCell ref="AE59:AE60"/>
    <mergeCell ref="AF59:AF60"/>
    <mergeCell ref="AF55:AF56"/>
    <mergeCell ref="AE55:AE56"/>
    <mergeCell ref="AF53:AF54"/>
    <mergeCell ref="AE53:AE5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41:AE42"/>
    <mergeCell ref="AF41:AF42"/>
    <mergeCell ref="AE43:AE44"/>
    <mergeCell ref="AF43:AF44"/>
    <mergeCell ref="AF39:AF40"/>
    <mergeCell ref="AE39:AE40"/>
    <mergeCell ref="AF31:AF32"/>
    <mergeCell ref="AE37:AE38"/>
    <mergeCell ref="AE19:AE20"/>
    <mergeCell ref="AE33:AE34"/>
    <mergeCell ref="AE29:AE30"/>
    <mergeCell ref="AE31:AE32"/>
    <mergeCell ref="AE35:AE36"/>
    <mergeCell ref="AF37:AF38"/>
    <mergeCell ref="AF21:AF22"/>
    <mergeCell ref="AF23:AF24"/>
    <mergeCell ref="AF25:AF26"/>
    <mergeCell ref="AF27:AF28"/>
    <mergeCell ref="AF33:AF34"/>
    <mergeCell ref="AF35:AF36"/>
    <mergeCell ref="AE9:AE10"/>
    <mergeCell ref="AE11:AE12"/>
    <mergeCell ref="AE13:AE14"/>
    <mergeCell ref="AE15:AE16"/>
    <mergeCell ref="AF29:AF30"/>
    <mergeCell ref="AE21:AE22"/>
    <mergeCell ref="AE23:AE24"/>
    <mergeCell ref="AE25:AE26"/>
    <mergeCell ref="AE27:AE28"/>
    <mergeCell ref="AF9:AF10"/>
    <mergeCell ref="AF11:AF12"/>
    <mergeCell ref="AF13:AF14"/>
    <mergeCell ref="AF15:AF16"/>
    <mergeCell ref="AF17:AF18"/>
    <mergeCell ref="AE17:AE18"/>
    <mergeCell ref="AF19:AF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H30" sqref="H30"/>
    </sheetView>
  </sheetViews>
  <sheetFormatPr defaultColWidth="8.7109375" defaultRowHeight="15.75" x14ac:dyDescent="0.25"/>
  <cols>
    <col min="1" max="1" width="3.5703125" style="178" customWidth="1"/>
    <col min="2" max="2" width="11.85546875" style="179" customWidth="1"/>
    <col min="3" max="3" width="23.42578125" style="178" customWidth="1"/>
    <col min="4" max="14" width="6.140625" style="178" customWidth="1"/>
    <col min="15" max="15" width="8.7109375" style="179"/>
    <col min="16" max="16" width="2.28515625" style="178" customWidth="1"/>
    <col min="17" max="18" width="8.7109375" style="178"/>
    <col min="19" max="19" width="15.28515625" style="178" customWidth="1"/>
    <col min="20" max="16384" width="8.7109375" style="178"/>
  </cols>
  <sheetData>
    <row r="1" spans="1:20" ht="15.6" customHeight="1" x14ac:dyDescent="0.3">
      <c r="B1" s="181" t="s">
        <v>181</v>
      </c>
      <c r="G1" s="317"/>
      <c r="H1" s="318" t="s">
        <v>315</v>
      </c>
    </row>
    <row r="2" spans="1:20" ht="15.95" customHeight="1" x14ac:dyDescent="0.25"/>
    <row r="3" spans="1:20" ht="15.6" customHeight="1" x14ac:dyDescent="0.25">
      <c r="B3" s="182" t="s">
        <v>178</v>
      </c>
      <c r="C3" s="387" t="s">
        <v>1</v>
      </c>
      <c r="D3" s="388" t="s">
        <v>180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90" t="s">
        <v>182</v>
      </c>
      <c r="Q3" s="390" t="s">
        <v>216</v>
      </c>
      <c r="S3" s="178" t="s">
        <v>219</v>
      </c>
    </row>
    <row r="4" spans="1:20" ht="15.95" customHeight="1" x14ac:dyDescent="0.25">
      <c r="B4" s="182" t="s">
        <v>179</v>
      </c>
      <c r="C4" s="387"/>
      <c r="D4" s="182" t="s">
        <v>19</v>
      </c>
      <c r="E4" s="182" t="s">
        <v>20</v>
      </c>
      <c r="F4" s="182" t="s">
        <v>21</v>
      </c>
      <c r="G4" s="182" t="s">
        <v>22</v>
      </c>
      <c r="H4" s="182" t="s">
        <v>23</v>
      </c>
      <c r="I4" s="182" t="s">
        <v>24</v>
      </c>
      <c r="J4" s="182" t="s">
        <v>25</v>
      </c>
      <c r="K4" s="182" t="s">
        <v>26</v>
      </c>
      <c r="L4" s="182" t="s">
        <v>27</v>
      </c>
      <c r="M4" s="182" t="s">
        <v>28</v>
      </c>
      <c r="N4" s="182" t="s">
        <v>29</v>
      </c>
      <c r="O4" s="391"/>
      <c r="Q4" s="391"/>
      <c r="S4" s="178" t="s">
        <v>316</v>
      </c>
    </row>
    <row r="5" spans="1:20" ht="15.6" customHeight="1" x14ac:dyDescent="0.25">
      <c r="A5" s="182">
        <v>1</v>
      </c>
      <c r="B5" s="286">
        <v>2154</v>
      </c>
      <c r="C5" s="287" t="s">
        <v>148</v>
      </c>
      <c r="D5" s="321">
        <v>1754</v>
      </c>
      <c r="E5" s="184">
        <v>1913</v>
      </c>
      <c r="F5" s="321">
        <v>1754</v>
      </c>
      <c r="G5" s="184">
        <v>1763</v>
      </c>
      <c r="H5" s="184">
        <v>1906</v>
      </c>
      <c r="I5" s="321">
        <v>1754</v>
      </c>
      <c r="J5" s="184"/>
      <c r="K5" s="184"/>
      <c r="L5" s="184"/>
      <c r="M5" s="184"/>
      <c r="N5" s="184"/>
      <c r="O5" s="186">
        <f>AVERAGE(D5:N5)</f>
        <v>1807.3333333333333</v>
      </c>
      <c r="Q5" s="245">
        <f>O5-B5</f>
        <v>-346.66666666666674</v>
      </c>
    </row>
    <row r="6" spans="1:20" ht="15.95" customHeight="1" x14ac:dyDescent="0.25">
      <c r="A6" s="182">
        <v>2</v>
      </c>
      <c r="B6" s="286">
        <v>1913</v>
      </c>
      <c r="C6" s="287" t="s">
        <v>166</v>
      </c>
      <c r="D6" s="184">
        <v>1716</v>
      </c>
      <c r="E6" s="184">
        <v>1763</v>
      </c>
      <c r="F6" s="184">
        <v>2154</v>
      </c>
      <c r="G6" s="184">
        <v>1828</v>
      </c>
      <c r="H6" s="184">
        <v>1906</v>
      </c>
      <c r="I6" s="184"/>
      <c r="J6" s="184"/>
      <c r="K6" s="184"/>
      <c r="L6" s="184"/>
      <c r="M6" s="184"/>
      <c r="N6" s="184"/>
      <c r="O6" s="186">
        <f>AVERAGE(D6:N6)</f>
        <v>1873.4</v>
      </c>
      <c r="Q6" s="245">
        <f>O6-B6</f>
        <v>-39.599999999999909</v>
      </c>
      <c r="S6" s="247" t="s">
        <v>220</v>
      </c>
      <c r="T6" s="233" t="s">
        <v>210</v>
      </c>
    </row>
    <row r="7" spans="1:20" ht="15.6" customHeight="1" x14ac:dyDescent="0.25">
      <c r="A7" s="182">
        <v>3</v>
      </c>
      <c r="B7" s="286">
        <v>1906</v>
      </c>
      <c r="C7" s="288" t="s">
        <v>45</v>
      </c>
      <c r="D7" s="321">
        <v>1506</v>
      </c>
      <c r="E7" s="321">
        <v>1506</v>
      </c>
      <c r="F7" s="184">
        <v>1770</v>
      </c>
      <c r="G7" s="184">
        <v>1913</v>
      </c>
      <c r="H7" s="184">
        <v>2154</v>
      </c>
      <c r="I7" s="274"/>
      <c r="J7" s="274"/>
      <c r="K7" s="274"/>
      <c r="L7" s="274"/>
      <c r="M7" s="184"/>
      <c r="N7" s="184"/>
      <c r="O7" s="186">
        <f>AVERAGE(D7:N7)</f>
        <v>1769.8</v>
      </c>
      <c r="Q7" s="245">
        <f>O7-B7</f>
        <v>-136.20000000000005</v>
      </c>
      <c r="S7" s="182">
        <v>-193</v>
      </c>
      <c r="T7" s="182">
        <v>7.5</v>
      </c>
    </row>
    <row r="8" spans="1:20" ht="15.95" customHeight="1" x14ac:dyDescent="0.25">
      <c r="A8" s="182">
        <v>4</v>
      </c>
      <c r="B8" s="286">
        <v>1828</v>
      </c>
      <c r="C8" s="287" t="s">
        <v>174</v>
      </c>
      <c r="D8" s="184">
        <v>1678</v>
      </c>
      <c r="E8" s="184">
        <v>1487</v>
      </c>
      <c r="F8" s="184">
        <v>1678</v>
      </c>
      <c r="G8" s="184">
        <v>1913</v>
      </c>
      <c r="H8" s="184"/>
      <c r="I8" s="274"/>
      <c r="J8" s="274"/>
      <c r="K8" s="274"/>
      <c r="L8" s="274"/>
      <c r="M8" s="184"/>
      <c r="N8" s="184"/>
      <c r="O8" s="186">
        <f>AVERAGE(D8:N8)</f>
        <v>1689</v>
      </c>
      <c r="Q8" s="245">
        <f>O8-B8</f>
        <v>-139</v>
      </c>
      <c r="S8" s="182">
        <v>-149</v>
      </c>
      <c r="T8" s="182">
        <v>7</v>
      </c>
    </row>
    <row r="9" spans="1:20" ht="15.6" customHeight="1" x14ac:dyDescent="0.25">
      <c r="A9" s="182">
        <v>5</v>
      </c>
      <c r="B9" s="286">
        <v>1770</v>
      </c>
      <c r="C9" s="287" t="s">
        <v>46</v>
      </c>
      <c r="D9" s="184">
        <v>1649</v>
      </c>
      <c r="E9" s="184">
        <v>1763</v>
      </c>
      <c r="F9" s="184">
        <v>1906</v>
      </c>
      <c r="G9" s="321">
        <v>1370</v>
      </c>
      <c r="H9" s="184"/>
      <c r="I9" s="184"/>
      <c r="J9" s="184"/>
      <c r="K9" s="184"/>
      <c r="L9" s="184"/>
      <c r="M9" s="184"/>
      <c r="N9" s="184"/>
      <c r="O9" s="186">
        <f>AVERAGE(D9:N9)</f>
        <v>1672</v>
      </c>
      <c r="Q9" s="245">
        <f>O9-B9</f>
        <v>-98</v>
      </c>
      <c r="S9" s="182">
        <v>-110</v>
      </c>
      <c r="T9" s="182">
        <v>6.5</v>
      </c>
    </row>
    <row r="10" spans="1:20" ht="15.95" customHeight="1" x14ac:dyDescent="0.25">
      <c r="A10" s="182">
        <v>6</v>
      </c>
      <c r="B10" s="286">
        <v>1763</v>
      </c>
      <c r="C10" s="287" t="s">
        <v>53</v>
      </c>
      <c r="D10" s="184">
        <v>1549</v>
      </c>
      <c r="E10" s="184">
        <v>1913</v>
      </c>
      <c r="F10" s="184">
        <v>1770</v>
      </c>
      <c r="G10" s="184">
        <v>1487</v>
      </c>
      <c r="H10" s="184">
        <v>2154</v>
      </c>
      <c r="I10" s="184"/>
      <c r="J10" s="184"/>
      <c r="K10" s="184"/>
      <c r="L10" s="184"/>
      <c r="M10" s="184"/>
      <c r="N10" s="184"/>
      <c r="O10" s="186">
        <f t="shared" ref="O10:O18" si="0">AVERAGE(D10:N10)</f>
        <v>1774.6</v>
      </c>
      <c r="Q10" s="245">
        <f t="shared" ref="Q10:Q18" si="1">O10-B10</f>
        <v>11.599999999999909</v>
      </c>
      <c r="S10" s="182">
        <v>-72</v>
      </c>
      <c r="T10" s="182">
        <v>6</v>
      </c>
    </row>
    <row r="11" spans="1:20" ht="15.6" customHeight="1" x14ac:dyDescent="0.25">
      <c r="A11" s="182">
        <v>7</v>
      </c>
      <c r="B11" s="286">
        <v>1716</v>
      </c>
      <c r="C11" s="287" t="s">
        <v>170</v>
      </c>
      <c r="D11" s="184">
        <v>1913</v>
      </c>
      <c r="E11" s="184">
        <v>1325</v>
      </c>
      <c r="F11" s="184">
        <v>1525</v>
      </c>
      <c r="G11" s="184"/>
      <c r="H11" s="184"/>
      <c r="I11" s="184"/>
      <c r="J11" s="184"/>
      <c r="K11" s="184"/>
      <c r="L11" s="184"/>
      <c r="M11" s="184"/>
      <c r="N11" s="184"/>
      <c r="O11" s="186">
        <f t="shared" si="0"/>
        <v>1587.6666666666667</v>
      </c>
      <c r="Q11" s="245">
        <f t="shared" si="1"/>
        <v>-128.33333333333326</v>
      </c>
      <c r="S11" s="182">
        <v>-36</v>
      </c>
      <c r="T11" s="182">
        <v>5.5</v>
      </c>
    </row>
    <row r="12" spans="1:20" ht="15.95" customHeight="1" x14ac:dyDescent="0.25">
      <c r="A12" s="182">
        <v>8</v>
      </c>
      <c r="B12" s="286">
        <v>1678</v>
      </c>
      <c r="C12" s="287" t="s">
        <v>99</v>
      </c>
      <c r="D12" s="274">
        <v>1828</v>
      </c>
      <c r="E12" s="274">
        <v>2154</v>
      </c>
      <c r="F12" s="274">
        <v>1549</v>
      </c>
      <c r="G12" s="274">
        <v>1828</v>
      </c>
      <c r="H12" s="274">
        <v>1476</v>
      </c>
      <c r="I12" s="274"/>
      <c r="J12" s="274"/>
      <c r="K12" s="184"/>
      <c r="L12" s="184"/>
      <c r="M12" s="184"/>
      <c r="N12" s="184"/>
      <c r="O12" s="186">
        <f t="shared" si="0"/>
        <v>1767</v>
      </c>
      <c r="Q12" s="245">
        <f t="shared" si="1"/>
        <v>89</v>
      </c>
      <c r="S12" s="182">
        <v>0</v>
      </c>
      <c r="T12" s="182">
        <v>5</v>
      </c>
    </row>
    <row r="13" spans="1:20" ht="15.6" customHeight="1" x14ac:dyDescent="0.25">
      <c r="A13" s="182">
        <v>9</v>
      </c>
      <c r="B13" s="286">
        <v>1649</v>
      </c>
      <c r="C13" s="287" t="s">
        <v>286</v>
      </c>
      <c r="D13" s="274">
        <v>1770</v>
      </c>
      <c r="E13" s="274">
        <v>1436</v>
      </c>
      <c r="F13" s="274">
        <v>1525</v>
      </c>
      <c r="G13" s="274">
        <v>1487</v>
      </c>
      <c r="H13" s="274"/>
      <c r="I13" s="274"/>
      <c r="J13" s="274"/>
      <c r="K13" s="274"/>
      <c r="L13" s="274"/>
      <c r="M13" s="274"/>
      <c r="N13" s="274"/>
      <c r="O13" s="186">
        <f t="shared" si="0"/>
        <v>1554.5</v>
      </c>
      <c r="Q13" s="245">
        <f t="shared" si="1"/>
        <v>-94.5</v>
      </c>
      <c r="S13" s="182">
        <v>36</v>
      </c>
      <c r="T13" s="182">
        <v>4.5</v>
      </c>
    </row>
    <row r="14" spans="1:20" ht="15.95" customHeight="1" x14ac:dyDescent="0.25">
      <c r="A14" s="182">
        <v>10</v>
      </c>
      <c r="B14" s="286">
        <v>1549</v>
      </c>
      <c r="C14" s="287" t="s">
        <v>55</v>
      </c>
      <c r="D14" s="274">
        <v>1763</v>
      </c>
      <c r="E14" s="274">
        <v>1678</v>
      </c>
      <c r="F14" s="274">
        <v>1302</v>
      </c>
      <c r="G14" s="274">
        <v>1466</v>
      </c>
      <c r="H14" s="274">
        <v>1347</v>
      </c>
      <c r="I14" s="274"/>
      <c r="J14" s="274"/>
      <c r="K14" s="274"/>
      <c r="L14" s="274"/>
      <c r="M14" s="274"/>
      <c r="N14" s="184"/>
      <c r="O14" s="186">
        <f t="shared" si="0"/>
        <v>1511.2</v>
      </c>
      <c r="Q14" s="245">
        <f t="shared" si="1"/>
        <v>-37.799999999999955</v>
      </c>
      <c r="S14" s="182">
        <v>72</v>
      </c>
      <c r="T14" s="182">
        <v>4</v>
      </c>
    </row>
    <row r="15" spans="1:20" ht="15.95" customHeight="1" x14ac:dyDescent="0.25">
      <c r="A15" s="182">
        <v>11</v>
      </c>
      <c r="B15" s="286">
        <v>1525</v>
      </c>
      <c r="C15" s="287" t="s">
        <v>282</v>
      </c>
      <c r="D15" s="274">
        <v>1466</v>
      </c>
      <c r="E15" s="274">
        <v>1716</v>
      </c>
      <c r="F15" s="274">
        <v>1325</v>
      </c>
      <c r="G15" s="274">
        <v>1649</v>
      </c>
      <c r="H15" s="274">
        <v>1476</v>
      </c>
      <c r="I15" s="274"/>
      <c r="J15" s="274"/>
      <c r="K15" s="274"/>
      <c r="L15" s="274"/>
      <c r="M15" s="274"/>
      <c r="N15" s="274"/>
      <c r="O15" s="186">
        <f t="shared" si="0"/>
        <v>1526.4</v>
      </c>
      <c r="Q15" s="245">
        <f t="shared" si="1"/>
        <v>1.4000000000000909</v>
      </c>
      <c r="S15" s="182">
        <v>110</v>
      </c>
      <c r="T15" s="182">
        <v>3.5</v>
      </c>
    </row>
    <row r="16" spans="1:20" ht="15.95" customHeight="1" x14ac:dyDescent="0.25">
      <c r="A16" s="182">
        <v>12</v>
      </c>
      <c r="B16" s="286">
        <v>1487</v>
      </c>
      <c r="C16" s="287" t="s">
        <v>134</v>
      </c>
      <c r="D16" s="184">
        <v>1302</v>
      </c>
      <c r="E16" s="184">
        <v>1828</v>
      </c>
      <c r="F16" s="184">
        <v>1763</v>
      </c>
      <c r="G16" s="184">
        <v>1649</v>
      </c>
      <c r="H16" s="184">
        <v>2154</v>
      </c>
      <c r="I16" s="184"/>
      <c r="J16" s="184"/>
      <c r="K16" s="184"/>
      <c r="L16" s="184"/>
      <c r="M16" s="184"/>
      <c r="N16" s="184"/>
      <c r="O16" s="186">
        <f t="shared" si="0"/>
        <v>1739.2</v>
      </c>
      <c r="Q16" s="245">
        <f t="shared" si="1"/>
        <v>252.20000000000005</v>
      </c>
      <c r="S16" s="182">
        <v>149</v>
      </c>
      <c r="T16" s="182">
        <v>3</v>
      </c>
    </row>
    <row r="17" spans="1:20" ht="15.95" customHeight="1" x14ac:dyDescent="0.25">
      <c r="A17" s="182">
        <v>13</v>
      </c>
      <c r="B17" s="286">
        <v>1482</v>
      </c>
      <c r="C17" s="287" t="s">
        <v>252</v>
      </c>
      <c r="D17" s="274">
        <v>1172</v>
      </c>
      <c r="E17" s="274">
        <v>1906</v>
      </c>
      <c r="F17" s="274">
        <v>1476</v>
      </c>
      <c r="G17" s="274">
        <v>2154</v>
      </c>
      <c r="H17" s="274">
        <v>1325</v>
      </c>
      <c r="I17" s="274"/>
      <c r="J17" s="274"/>
      <c r="K17" s="184"/>
      <c r="L17" s="184"/>
      <c r="M17" s="184"/>
      <c r="N17" s="184"/>
      <c r="O17" s="186">
        <f t="shared" si="0"/>
        <v>1606.6</v>
      </c>
      <c r="Q17" s="245">
        <f t="shared" si="1"/>
        <v>124.59999999999991</v>
      </c>
      <c r="S17" s="182">
        <v>193</v>
      </c>
      <c r="T17" s="182">
        <v>2.5</v>
      </c>
    </row>
    <row r="18" spans="1:20" ht="15.95" customHeight="1" x14ac:dyDescent="0.25">
      <c r="A18" s="182">
        <v>14</v>
      </c>
      <c r="B18" s="286">
        <v>1476</v>
      </c>
      <c r="C18" s="288" t="s">
        <v>175</v>
      </c>
      <c r="D18" s="274">
        <v>1482</v>
      </c>
      <c r="E18" s="274">
        <v>1172</v>
      </c>
      <c r="F18" s="274">
        <v>1678</v>
      </c>
      <c r="G18" s="274">
        <v>1525</v>
      </c>
      <c r="H18" s="274">
        <v>1466</v>
      </c>
      <c r="I18" s="274"/>
      <c r="J18" s="274"/>
      <c r="K18" s="184"/>
      <c r="L18" s="184"/>
      <c r="M18" s="184"/>
      <c r="N18" s="184"/>
      <c r="O18" s="186">
        <f t="shared" si="0"/>
        <v>1464.6</v>
      </c>
      <c r="Q18" s="245">
        <f t="shared" si="1"/>
        <v>-11.400000000000091</v>
      </c>
    </row>
    <row r="19" spans="1:20" ht="15.95" customHeight="1" x14ac:dyDescent="0.25">
      <c r="A19" s="182">
        <v>15</v>
      </c>
      <c r="B19" s="286">
        <v>1466</v>
      </c>
      <c r="C19" s="287" t="s">
        <v>51</v>
      </c>
      <c r="D19" s="274">
        <v>1525</v>
      </c>
      <c r="E19" s="274">
        <v>1172</v>
      </c>
      <c r="F19" s="274">
        <v>1436</v>
      </c>
      <c r="G19" s="274">
        <v>1906</v>
      </c>
      <c r="H19" s="274">
        <v>1549</v>
      </c>
      <c r="I19" s="274">
        <v>1476</v>
      </c>
      <c r="J19" s="274"/>
      <c r="K19" s="184"/>
      <c r="L19" s="184"/>
      <c r="M19" s="184"/>
      <c r="N19" s="184"/>
      <c r="O19" s="186">
        <f t="shared" ref="O19:O27" si="2">AVERAGE(D19:N19)</f>
        <v>1510.6666666666667</v>
      </c>
      <c r="Q19" s="245">
        <f>O19-B19</f>
        <v>44.666666666666742</v>
      </c>
    </row>
    <row r="20" spans="1:20" ht="15.95" customHeight="1" x14ac:dyDescent="0.25">
      <c r="A20" s="182">
        <v>16</v>
      </c>
      <c r="B20" s="286">
        <v>1436</v>
      </c>
      <c r="C20" s="287" t="s">
        <v>223</v>
      </c>
      <c r="D20" s="184">
        <v>1325</v>
      </c>
      <c r="E20" s="184">
        <v>1302</v>
      </c>
      <c r="F20" s="184">
        <v>1466</v>
      </c>
      <c r="G20" s="184">
        <v>1649</v>
      </c>
      <c r="H20" s="184">
        <v>1347</v>
      </c>
      <c r="I20" s="184"/>
      <c r="J20" s="184"/>
      <c r="K20" s="184"/>
      <c r="L20" s="184"/>
      <c r="M20" s="184"/>
      <c r="N20" s="184"/>
      <c r="O20" s="186">
        <f t="shared" si="2"/>
        <v>1417.8</v>
      </c>
      <c r="Q20" s="245">
        <f>O20-B20</f>
        <v>-18.200000000000045</v>
      </c>
    </row>
    <row r="21" spans="1:20" s="180" customFormat="1" ht="15.95" customHeight="1" x14ac:dyDescent="0.25">
      <c r="A21" s="182">
        <v>17</v>
      </c>
      <c r="B21" s="286">
        <v>1410</v>
      </c>
      <c r="C21" s="287" t="s">
        <v>111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6" t="e">
        <f t="shared" si="2"/>
        <v>#DIV/0!</v>
      </c>
      <c r="Q21" s="245" t="e">
        <f t="shared" ref="Q21:Q27" si="3">O21-B21</f>
        <v>#DIV/0!</v>
      </c>
    </row>
    <row r="22" spans="1:20" s="180" customFormat="1" ht="15.95" customHeight="1" x14ac:dyDescent="0.25">
      <c r="A22" s="182">
        <v>18</v>
      </c>
      <c r="B22" s="286">
        <v>1347</v>
      </c>
      <c r="C22" s="287" t="s">
        <v>329</v>
      </c>
      <c r="D22" s="184">
        <v>1135</v>
      </c>
      <c r="E22" s="184">
        <v>1436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6">
        <f t="shared" ref="O22" si="4">AVERAGE(D22:N22)</f>
        <v>1285.5</v>
      </c>
      <c r="Q22" s="245">
        <f t="shared" ref="Q22" si="5">O22-B22</f>
        <v>-61.5</v>
      </c>
    </row>
    <row r="23" spans="1:20" s="180" customFormat="1" ht="15.95" customHeight="1" x14ac:dyDescent="0.25">
      <c r="A23" s="182">
        <v>19</v>
      </c>
      <c r="B23" s="286">
        <v>1325</v>
      </c>
      <c r="C23" s="287" t="s">
        <v>283</v>
      </c>
      <c r="D23" s="184">
        <v>1436</v>
      </c>
      <c r="E23" s="184">
        <v>1716</v>
      </c>
      <c r="F23" s="184">
        <v>1525</v>
      </c>
      <c r="G23" s="184">
        <v>1482</v>
      </c>
      <c r="H23" s="184">
        <v>1770</v>
      </c>
      <c r="I23" s="184"/>
      <c r="J23" s="184"/>
      <c r="K23" s="184"/>
      <c r="L23" s="184"/>
      <c r="M23" s="184"/>
      <c r="N23" s="184"/>
      <c r="O23" s="269">
        <f t="shared" si="2"/>
        <v>1585.8</v>
      </c>
      <c r="Q23" s="245">
        <f t="shared" si="3"/>
        <v>260.79999999999995</v>
      </c>
    </row>
    <row r="24" spans="1:20" s="180" customFormat="1" ht="15.95" customHeight="1" x14ac:dyDescent="0.25">
      <c r="A24" s="182">
        <v>20</v>
      </c>
      <c r="B24" s="233">
        <v>1322</v>
      </c>
      <c r="C24" s="287" t="s">
        <v>65</v>
      </c>
      <c r="D24" s="184">
        <v>1135</v>
      </c>
      <c r="E24" s="184">
        <v>1302</v>
      </c>
      <c r="F24" s="184">
        <v>1172</v>
      </c>
      <c r="G24" s="184">
        <v>1763</v>
      </c>
      <c r="H24" s="184">
        <v>1549</v>
      </c>
      <c r="I24" s="184"/>
      <c r="J24" s="184"/>
      <c r="K24" s="184"/>
      <c r="L24" s="184"/>
      <c r="M24" s="184"/>
      <c r="N24" s="184"/>
      <c r="O24" s="269">
        <f t="shared" si="2"/>
        <v>1384.2</v>
      </c>
      <c r="Q24" s="245">
        <f t="shared" si="3"/>
        <v>62.200000000000045</v>
      </c>
    </row>
    <row r="25" spans="1:20" s="180" customFormat="1" ht="15.95" customHeight="1" x14ac:dyDescent="0.25">
      <c r="A25" s="182">
        <v>21</v>
      </c>
      <c r="B25" s="286">
        <v>1302</v>
      </c>
      <c r="C25" s="287" t="s">
        <v>56</v>
      </c>
      <c r="D25" s="184">
        <v>1487</v>
      </c>
      <c r="E25" s="184">
        <v>1436</v>
      </c>
      <c r="F25" s="184">
        <v>1322</v>
      </c>
      <c r="G25" s="184">
        <v>1549</v>
      </c>
      <c r="H25" s="184"/>
      <c r="I25" s="184"/>
      <c r="J25" s="184"/>
      <c r="K25" s="184"/>
      <c r="L25" s="184"/>
      <c r="M25" s="184"/>
      <c r="N25" s="184"/>
      <c r="O25" s="269">
        <f t="shared" si="2"/>
        <v>1448.5</v>
      </c>
      <c r="Q25" s="245">
        <f t="shared" si="3"/>
        <v>146.5</v>
      </c>
    </row>
    <row r="26" spans="1:20" s="180" customFormat="1" ht="15.95" customHeight="1" x14ac:dyDescent="0.25">
      <c r="A26" s="182">
        <v>22</v>
      </c>
      <c r="B26" s="233">
        <v>1172</v>
      </c>
      <c r="C26" s="287" t="s">
        <v>285</v>
      </c>
      <c r="D26" s="184">
        <v>1482</v>
      </c>
      <c r="E26" s="184">
        <v>1466</v>
      </c>
      <c r="F26" s="184">
        <v>1476</v>
      </c>
      <c r="G26" s="184">
        <v>1322</v>
      </c>
      <c r="H26" s="184">
        <v>1272</v>
      </c>
      <c r="I26" s="184"/>
      <c r="J26" s="184"/>
      <c r="K26" s="184"/>
      <c r="L26" s="184"/>
      <c r="M26" s="184"/>
      <c r="N26" s="184"/>
      <c r="O26" s="186">
        <f t="shared" si="2"/>
        <v>1403.6</v>
      </c>
      <c r="Q26" s="245">
        <f t="shared" si="3"/>
        <v>231.59999999999991</v>
      </c>
    </row>
    <row r="27" spans="1:20" s="180" customFormat="1" ht="15.95" customHeight="1" x14ac:dyDescent="0.25">
      <c r="A27" s="182">
        <v>23</v>
      </c>
      <c r="B27" s="233">
        <v>1135</v>
      </c>
      <c r="C27" s="185" t="s">
        <v>217</v>
      </c>
      <c r="D27" s="274">
        <v>1322</v>
      </c>
      <c r="E27" s="274">
        <v>1347</v>
      </c>
      <c r="F27" s="274"/>
      <c r="G27" s="274"/>
      <c r="H27" s="274"/>
      <c r="I27" s="274"/>
      <c r="J27" s="274"/>
      <c r="K27" s="184"/>
      <c r="L27" s="184"/>
      <c r="M27" s="184"/>
      <c r="N27" s="184"/>
      <c r="O27" s="186">
        <f t="shared" si="2"/>
        <v>1334.5</v>
      </c>
      <c r="Q27" s="245">
        <f t="shared" si="3"/>
        <v>199.5</v>
      </c>
    </row>
    <row r="28" spans="1:20" ht="15.6" customHeight="1" x14ac:dyDescent="0.25">
      <c r="A28" s="182">
        <v>24</v>
      </c>
      <c r="B28" s="233" t="s">
        <v>107</v>
      </c>
      <c r="C28" s="287" t="s">
        <v>284</v>
      </c>
      <c r="D28" s="184">
        <v>1410</v>
      </c>
      <c r="E28" s="184">
        <v>1549</v>
      </c>
      <c r="F28" s="184">
        <v>1487</v>
      </c>
      <c r="G28" s="184">
        <v>1913</v>
      </c>
      <c r="H28" s="184"/>
      <c r="I28" s="184"/>
      <c r="J28" s="184"/>
      <c r="K28" s="184"/>
      <c r="L28" s="184"/>
      <c r="M28" s="184"/>
      <c r="N28" s="184"/>
      <c r="O28" s="186">
        <f t="shared" ref="O28:O29" si="6">AVERAGE(D28:N28)</f>
        <v>1589.75</v>
      </c>
      <c r="P28" s="180"/>
      <c r="Q28" s="252"/>
    </row>
    <row r="29" spans="1:20" ht="15.95" customHeight="1" x14ac:dyDescent="0.25">
      <c r="A29" s="182">
        <v>25</v>
      </c>
      <c r="B29" s="233" t="s">
        <v>107</v>
      </c>
      <c r="C29" s="185" t="s">
        <v>264</v>
      </c>
      <c r="D29" s="274">
        <v>1476</v>
      </c>
      <c r="E29" s="274">
        <v>1325</v>
      </c>
      <c r="F29" s="274">
        <v>1322</v>
      </c>
      <c r="G29" s="274">
        <v>1302</v>
      </c>
      <c r="H29" s="274">
        <v>1302</v>
      </c>
      <c r="I29" s="274"/>
      <c r="J29" s="274"/>
      <c r="K29" s="184"/>
      <c r="L29" s="184"/>
      <c r="M29" s="184"/>
      <c r="N29" s="184"/>
      <c r="O29" s="186">
        <f t="shared" si="6"/>
        <v>1345.4</v>
      </c>
      <c r="P29" s="180"/>
      <c r="Q29" s="252"/>
    </row>
    <row r="30" spans="1:20" ht="15.6" customHeight="1" x14ac:dyDescent="0.25">
      <c r="A30" s="182">
        <v>26</v>
      </c>
      <c r="B30" s="233">
        <v>1272</v>
      </c>
      <c r="C30" s="287" t="s">
        <v>336</v>
      </c>
      <c r="D30" s="184">
        <v>1172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6"/>
      <c r="P30" s="180"/>
      <c r="Q30" s="252"/>
    </row>
    <row r="31" spans="1:20" ht="15.95" customHeight="1" x14ac:dyDescent="0.25">
      <c r="A31" s="182">
        <v>27</v>
      </c>
      <c r="B31" s="233"/>
      <c r="C31" s="185"/>
      <c r="D31" s="274"/>
      <c r="E31" s="274"/>
      <c r="F31" s="274"/>
      <c r="G31" s="274"/>
      <c r="H31" s="274"/>
      <c r="I31" s="274"/>
      <c r="J31" s="274"/>
      <c r="K31" s="184"/>
      <c r="L31" s="184"/>
      <c r="M31" s="184"/>
      <c r="N31" s="184"/>
      <c r="O31" s="186"/>
      <c r="P31" s="180"/>
      <c r="Q31" s="252"/>
    </row>
    <row r="32" spans="1:20" ht="15.6" customHeight="1" x14ac:dyDescent="0.25"/>
    <row r="33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E4" sqref="E4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10" width="14.7109375" style="1" bestFit="1" customWidth="1"/>
    <col min="11" max="11" width="8.7109375" style="1"/>
    <col min="12" max="12" width="3.1406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8" ht="23.25" x14ac:dyDescent="0.35">
      <c r="A1" s="28" t="s">
        <v>70</v>
      </c>
    </row>
    <row r="3" spans="1:8" x14ac:dyDescent="0.3">
      <c r="A3" s="1" t="s">
        <v>141</v>
      </c>
      <c r="E3" s="147">
        <v>26</v>
      </c>
      <c r="G3" s="93">
        <v>2930</v>
      </c>
    </row>
    <row r="4" spans="1:8" x14ac:dyDescent="0.3">
      <c r="A4" s="2" t="s">
        <v>149</v>
      </c>
      <c r="B4" s="2"/>
      <c r="C4" s="2"/>
      <c r="D4" s="2"/>
      <c r="E4" s="2"/>
      <c r="F4" s="2"/>
      <c r="G4" s="93">
        <v>3205</v>
      </c>
    </row>
    <row r="5" spans="1:8" x14ac:dyDescent="0.3">
      <c r="A5" s="2" t="s">
        <v>310</v>
      </c>
      <c r="B5" s="2"/>
      <c r="C5" s="2"/>
      <c r="D5" s="2"/>
      <c r="E5" s="2"/>
      <c r="F5" s="2"/>
      <c r="G5" s="93">
        <v>1000</v>
      </c>
    </row>
    <row r="6" spans="1:8" x14ac:dyDescent="0.3">
      <c r="A6" s="1" t="s">
        <v>123</v>
      </c>
      <c r="G6" s="316">
        <f>-E3*55</f>
        <v>-1430</v>
      </c>
      <c r="H6" s="1" t="s">
        <v>311</v>
      </c>
    </row>
    <row r="7" spans="1:8" x14ac:dyDescent="0.3">
      <c r="A7" s="29" t="s">
        <v>72</v>
      </c>
      <c r="G7" s="94">
        <f>G3+G4+G5</f>
        <v>7135</v>
      </c>
    </row>
    <row r="8" spans="1:8" ht="12.95" customHeight="1" x14ac:dyDescent="0.3">
      <c r="A8" s="2"/>
      <c r="G8" s="26"/>
    </row>
    <row r="9" spans="1:8" x14ac:dyDescent="0.3">
      <c r="A9" s="30" t="s">
        <v>314</v>
      </c>
      <c r="G9" s="26"/>
    </row>
    <row r="10" spans="1:8" x14ac:dyDescent="0.3">
      <c r="A10" s="30"/>
      <c r="C10" s="30" t="s">
        <v>313</v>
      </c>
      <c r="G10" s="26"/>
    </row>
    <row r="11" spans="1:8" ht="12.95" customHeight="1" x14ac:dyDescent="0.3"/>
    <row r="12" spans="1:8" ht="12.95" customHeight="1" x14ac:dyDescent="0.3"/>
    <row r="13" spans="1:8" s="2" customFormat="1" x14ac:dyDescent="0.3">
      <c r="A13" s="2" t="s">
        <v>71</v>
      </c>
      <c r="F13" s="2" t="s">
        <v>74</v>
      </c>
    </row>
    <row r="14" spans="1:8" x14ac:dyDescent="0.3">
      <c r="B14" s="27" t="s">
        <v>19</v>
      </c>
      <c r="C14" s="25">
        <v>1200</v>
      </c>
      <c r="G14" s="27" t="s">
        <v>19</v>
      </c>
      <c r="H14" s="25">
        <v>900</v>
      </c>
    </row>
    <row r="15" spans="1:8" x14ac:dyDescent="0.3">
      <c r="B15" s="27" t="s">
        <v>20</v>
      </c>
      <c r="C15" s="25">
        <v>1000</v>
      </c>
      <c r="G15" s="27" t="s">
        <v>20</v>
      </c>
      <c r="H15" s="25">
        <v>700</v>
      </c>
    </row>
    <row r="16" spans="1:8" x14ac:dyDescent="0.3">
      <c r="B16" s="27" t="s">
        <v>21</v>
      </c>
      <c r="C16" s="25">
        <v>800</v>
      </c>
      <c r="G16" s="27" t="s">
        <v>21</v>
      </c>
      <c r="H16" s="25">
        <v>500</v>
      </c>
    </row>
    <row r="17" spans="2:10" x14ac:dyDescent="0.3">
      <c r="B17" s="27" t="s">
        <v>22</v>
      </c>
      <c r="C17" s="25">
        <v>600</v>
      </c>
      <c r="G17" s="27" t="s">
        <v>22</v>
      </c>
      <c r="H17" s="25">
        <v>300</v>
      </c>
    </row>
    <row r="18" spans="2:10" x14ac:dyDescent="0.3">
      <c r="B18" s="27" t="s">
        <v>23</v>
      </c>
      <c r="C18" s="25">
        <v>400</v>
      </c>
      <c r="G18" s="27" t="s">
        <v>23</v>
      </c>
      <c r="H18" s="25">
        <v>200</v>
      </c>
    </row>
    <row r="19" spans="2:10" s="3" customFormat="1" x14ac:dyDescent="0.3"/>
    <row r="20" spans="2:10" x14ac:dyDescent="0.3">
      <c r="B20" s="25" t="s">
        <v>59</v>
      </c>
      <c r="C20" s="310">
        <f>SUM(C14:C19)</f>
        <v>4000</v>
      </c>
      <c r="G20" s="25" t="s">
        <v>59</v>
      </c>
      <c r="H20" s="310">
        <f>SUM(H14:H18)</f>
        <v>2600</v>
      </c>
    </row>
    <row r="22" spans="2:10" x14ac:dyDescent="0.3">
      <c r="B22" s="308" t="s">
        <v>309</v>
      </c>
      <c r="C22" s="309"/>
      <c r="D22" s="310">
        <v>500</v>
      </c>
      <c r="J22" s="292" t="s">
        <v>73</v>
      </c>
    </row>
    <row r="23" spans="2:10" x14ac:dyDescent="0.3">
      <c r="J23" s="311">
        <f>C20+H20+D22</f>
        <v>7100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5" width="5.28515625" style="153" customWidth="1"/>
    <col min="6" max="6" width="5.28515625" customWidth="1"/>
    <col min="7" max="7" width="5.140625" customWidth="1"/>
    <col min="8" max="8" width="5.28515625" customWidth="1"/>
    <col min="9" max="9" width="5.28515625" bestFit="1" customWidth="1"/>
    <col min="10" max="13" width="6.28515625" customWidth="1"/>
    <col min="14" max="14" width="2.7109375" style="235" customWidth="1"/>
    <col min="15" max="16" width="6.28515625" customWidth="1"/>
    <col min="17" max="17" width="6.42578125" bestFit="1" customWidth="1"/>
    <col min="18" max="18" width="5.5703125" customWidth="1"/>
    <col min="20" max="20" width="5.28515625" customWidth="1"/>
    <col min="21" max="21" width="5.28515625" style="153" customWidth="1"/>
    <col min="22" max="25" width="5.28515625" customWidth="1"/>
    <col min="26" max="28" width="5.28515625" bestFit="1" customWidth="1"/>
    <col min="29" max="29" width="5.28515625" style="153" bestFit="1" customWidth="1"/>
    <col min="30" max="30" width="5.28515625" bestFit="1" customWidth="1"/>
    <col min="31" max="32" width="4.85546875" bestFit="1" customWidth="1"/>
    <col min="33" max="33" width="5.5703125" bestFit="1" customWidth="1"/>
  </cols>
  <sheetData>
    <row r="1" spans="1:33" ht="18.75" x14ac:dyDescent="0.3">
      <c r="A1" s="83" t="s">
        <v>97</v>
      </c>
      <c r="O1" s="83"/>
    </row>
    <row r="3" spans="1:33" x14ac:dyDescent="0.25">
      <c r="A3" s="207"/>
      <c r="B3" s="155" t="s">
        <v>155</v>
      </c>
      <c r="C3" s="273"/>
      <c r="D3" s="273"/>
      <c r="E3" s="273"/>
      <c r="F3" s="155"/>
      <c r="G3" s="155"/>
      <c r="H3" s="155"/>
      <c r="I3" s="155"/>
      <c r="J3" s="155"/>
      <c r="O3" s="228"/>
      <c r="P3" s="242" t="s">
        <v>215</v>
      </c>
      <c r="Q3" s="228"/>
    </row>
    <row r="4" spans="1:33" x14ac:dyDescent="0.25">
      <c r="A4" s="156"/>
      <c r="B4" s="155" t="s">
        <v>156</v>
      </c>
      <c r="C4" s="86" t="s">
        <v>165</v>
      </c>
      <c r="D4" s="121" t="s">
        <v>83</v>
      </c>
      <c r="E4" s="121" t="s">
        <v>165</v>
      </c>
      <c r="F4" s="121" t="s">
        <v>83</v>
      </c>
      <c r="G4" s="86" t="s">
        <v>165</v>
      </c>
      <c r="H4" s="121" t="s">
        <v>83</v>
      </c>
      <c r="I4" s="86" t="s">
        <v>165</v>
      </c>
      <c r="J4" s="121" t="s">
        <v>83</v>
      </c>
      <c r="K4" s="86" t="s">
        <v>165</v>
      </c>
      <c r="L4" s="121" t="s">
        <v>83</v>
      </c>
      <c r="M4" s="86" t="s">
        <v>165</v>
      </c>
      <c r="N4" s="118"/>
      <c r="O4" s="229" t="s">
        <v>83</v>
      </c>
      <c r="P4" s="229" t="s">
        <v>165</v>
      </c>
      <c r="Q4" s="392" t="s">
        <v>79</v>
      </c>
      <c r="T4" s="86" t="s">
        <v>165</v>
      </c>
      <c r="U4" s="121" t="s">
        <v>83</v>
      </c>
      <c r="V4" s="86" t="s">
        <v>165</v>
      </c>
      <c r="W4" s="121" t="s">
        <v>83</v>
      </c>
      <c r="X4" s="86" t="s">
        <v>165</v>
      </c>
      <c r="Y4" s="121" t="s">
        <v>83</v>
      </c>
      <c r="Z4" s="86" t="s">
        <v>165</v>
      </c>
      <c r="AA4" s="121" t="s">
        <v>83</v>
      </c>
      <c r="AB4" s="86" t="s">
        <v>165</v>
      </c>
      <c r="AC4" s="121" t="s">
        <v>83</v>
      </c>
      <c r="AD4" s="86" t="s">
        <v>165</v>
      </c>
      <c r="AE4" s="121" t="s">
        <v>83</v>
      </c>
      <c r="AF4" s="86" t="s">
        <v>165</v>
      </c>
      <c r="AG4" s="394" t="s">
        <v>158</v>
      </c>
    </row>
    <row r="5" spans="1:33" x14ac:dyDescent="0.25">
      <c r="C5" s="122">
        <v>2017</v>
      </c>
      <c r="D5" s="122">
        <v>2017</v>
      </c>
      <c r="E5" s="122">
        <v>2016</v>
      </c>
      <c r="F5" s="122">
        <v>2016</v>
      </c>
      <c r="G5" s="122">
        <v>2015</v>
      </c>
      <c r="H5" s="122">
        <v>2015</v>
      </c>
      <c r="I5" s="122">
        <v>2014</v>
      </c>
      <c r="J5" s="122">
        <v>2014</v>
      </c>
      <c r="K5" s="122">
        <v>2013</v>
      </c>
      <c r="L5" s="122">
        <v>2013</v>
      </c>
      <c r="M5" s="122">
        <v>2012</v>
      </c>
      <c r="N5" s="118"/>
      <c r="O5" s="230">
        <v>2012</v>
      </c>
      <c r="P5" s="230">
        <v>2011</v>
      </c>
      <c r="Q5" s="393"/>
      <c r="T5" s="122">
        <v>2017</v>
      </c>
      <c r="U5" s="122">
        <v>2017</v>
      </c>
      <c r="V5" s="122">
        <v>2016</v>
      </c>
      <c r="W5" s="122">
        <v>2016</v>
      </c>
      <c r="X5" s="122">
        <v>2015</v>
      </c>
      <c r="Y5" s="122">
        <v>2015</v>
      </c>
      <c r="Z5" s="122">
        <v>2014</v>
      </c>
      <c r="AA5" s="122">
        <v>2014</v>
      </c>
      <c r="AB5" s="122">
        <v>2013</v>
      </c>
      <c r="AC5" s="122">
        <v>2013</v>
      </c>
      <c r="AD5" s="122">
        <v>2012</v>
      </c>
      <c r="AE5" s="122">
        <v>2012</v>
      </c>
      <c r="AF5" s="87">
        <v>2011</v>
      </c>
      <c r="AG5" s="395"/>
    </row>
    <row r="6" spans="1:33" x14ac:dyDescent="0.25">
      <c r="M6" s="118"/>
      <c r="N6" s="118"/>
      <c r="O6" s="164"/>
      <c r="P6" s="165"/>
      <c r="Q6" s="165"/>
    </row>
    <row r="7" spans="1:33" x14ac:dyDescent="0.25">
      <c r="A7" s="100" t="s">
        <v>98</v>
      </c>
      <c r="B7" s="101"/>
      <c r="C7" s="295">
        <v>26</v>
      </c>
      <c r="D7" s="172">
        <v>21</v>
      </c>
      <c r="E7" s="172">
        <v>16</v>
      </c>
      <c r="F7" s="172">
        <v>18</v>
      </c>
      <c r="G7" s="172">
        <v>22</v>
      </c>
      <c r="H7" s="172">
        <v>16</v>
      </c>
      <c r="I7" s="168">
        <v>18</v>
      </c>
      <c r="J7" s="168">
        <v>16</v>
      </c>
      <c r="K7" s="169">
        <v>15</v>
      </c>
      <c r="L7" s="170">
        <v>14</v>
      </c>
      <c r="M7" s="169">
        <v>17</v>
      </c>
      <c r="N7" s="165"/>
      <c r="O7" s="231">
        <v>22</v>
      </c>
      <c r="P7" s="232">
        <v>21</v>
      </c>
      <c r="Q7" s="232">
        <v>18</v>
      </c>
      <c r="S7" s="119" t="s">
        <v>122</v>
      </c>
      <c r="T7" s="119"/>
      <c r="U7" s="154"/>
      <c r="V7" s="119"/>
      <c r="W7" s="119"/>
      <c r="X7" s="119"/>
      <c r="Y7" s="119"/>
      <c r="Z7" s="119"/>
      <c r="AA7" s="119"/>
      <c r="AB7" s="119"/>
      <c r="AC7" s="154"/>
      <c r="AD7" s="119"/>
    </row>
    <row r="8" spans="1:33" x14ac:dyDescent="0.25">
      <c r="A8" s="100" t="s">
        <v>113</v>
      </c>
      <c r="B8" s="101"/>
      <c r="C8" s="172">
        <v>5</v>
      </c>
      <c r="D8" s="172">
        <v>5</v>
      </c>
      <c r="E8" s="172">
        <v>5</v>
      </c>
      <c r="F8" s="172">
        <v>5</v>
      </c>
      <c r="G8" s="169">
        <v>5</v>
      </c>
      <c r="H8" s="171">
        <v>4</v>
      </c>
      <c r="I8" s="169">
        <v>5</v>
      </c>
      <c r="J8" s="171">
        <v>4</v>
      </c>
      <c r="K8" s="169">
        <v>5</v>
      </c>
      <c r="L8" s="171">
        <v>4</v>
      </c>
      <c r="M8" s="207">
        <v>6</v>
      </c>
      <c r="N8" s="175"/>
      <c r="O8" s="232">
        <v>5</v>
      </c>
      <c r="P8" s="232">
        <v>5</v>
      </c>
      <c r="Q8" s="232">
        <v>5</v>
      </c>
    </row>
    <row r="9" spans="1:33" x14ac:dyDescent="0.25">
      <c r="A9" s="100" t="s">
        <v>17</v>
      </c>
      <c r="B9" s="101"/>
      <c r="C9" s="172">
        <v>60</v>
      </c>
      <c r="D9" s="295">
        <v>98</v>
      </c>
      <c r="E9" s="172">
        <v>75</v>
      </c>
      <c r="F9" s="172">
        <v>91</v>
      </c>
      <c r="G9" s="172">
        <v>93</v>
      </c>
      <c r="H9" s="172">
        <v>83</v>
      </c>
      <c r="I9" s="172">
        <v>97</v>
      </c>
      <c r="J9" s="168">
        <v>78</v>
      </c>
      <c r="K9" s="171">
        <v>63</v>
      </c>
      <c r="L9" s="169">
        <v>65</v>
      </c>
      <c r="M9" s="169">
        <v>79</v>
      </c>
      <c r="N9" s="165"/>
      <c r="O9" s="231">
        <v>112</v>
      </c>
      <c r="P9" s="232">
        <v>89</v>
      </c>
      <c r="Q9" s="232">
        <v>83</v>
      </c>
      <c r="W9" s="163" t="s">
        <v>124</v>
      </c>
      <c r="X9" s="163" t="s">
        <v>124</v>
      </c>
      <c r="Y9" s="163" t="s">
        <v>124</v>
      </c>
      <c r="Z9" s="163" t="s">
        <v>124</v>
      </c>
      <c r="AA9" s="163" t="s">
        <v>124</v>
      </c>
      <c r="AB9" s="163" t="s">
        <v>124</v>
      </c>
      <c r="AC9" s="163" t="s">
        <v>124</v>
      </c>
      <c r="AD9" s="163" t="s">
        <v>124</v>
      </c>
    </row>
    <row r="10" spans="1:33" x14ac:dyDescent="0.25">
      <c r="A10" s="102"/>
      <c r="B10" s="103"/>
      <c r="C10" s="164"/>
      <c r="D10" s="164"/>
      <c r="E10" s="164"/>
      <c r="F10" s="164"/>
      <c r="G10" s="103"/>
      <c r="H10" s="103"/>
      <c r="I10" s="164"/>
      <c r="J10" s="164"/>
      <c r="K10" s="164"/>
      <c r="L10" s="165"/>
      <c r="M10" s="165"/>
      <c r="N10" s="165"/>
      <c r="O10" s="164"/>
      <c r="P10" s="165"/>
      <c r="Q10" s="165"/>
      <c r="S10" s="120" t="s">
        <v>114</v>
      </c>
      <c r="T10" s="85">
        <v>1</v>
      </c>
      <c r="U10" s="146"/>
      <c r="V10" s="146"/>
      <c r="W10" s="146"/>
      <c r="X10" s="146"/>
      <c r="Y10" s="146"/>
      <c r="Z10" s="146"/>
      <c r="AA10" s="146"/>
      <c r="AB10" s="85">
        <v>1</v>
      </c>
      <c r="AC10" s="146"/>
      <c r="AD10" s="85">
        <v>1</v>
      </c>
      <c r="AE10" s="85">
        <v>1</v>
      </c>
      <c r="AF10" s="85">
        <v>1</v>
      </c>
      <c r="AG10" s="207">
        <v>2</v>
      </c>
    </row>
    <row r="11" spans="1:33" x14ac:dyDescent="0.25">
      <c r="A11" s="100" t="s">
        <v>102</v>
      </c>
      <c r="B11" s="101"/>
      <c r="C11" s="172">
        <v>1803</v>
      </c>
      <c r="D11" s="172">
        <v>1792</v>
      </c>
      <c r="E11" s="172">
        <v>1773</v>
      </c>
      <c r="F11" s="172">
        <v>1808</v>
      </c>
      <c r="G11" s="246">
        <v>1841</v>
      </c>
      <c r="H11" s="172">
        <v>1681</v>
      </c>
      <c r="I11" s="172">
        <v>1748</v>
      </c>
      <c r="J11" s="166">
        <v>1673</v>
      </c>
      <c r="K11" s="172">
        <v>1799</v>
      </c>
      <c r="L11" s="167">
        <v>1707</v>
      </c>
      <c r="M11" s="173">
        <v>1774</v>
      </c>
      <c r="N11" s="234"/>
      <c r="O11" s="232">
        <v>1926</v>
      </c>
      <c r="P11" s="231">
        <v>1973</v>
      </c>
      <c r="Q11" s="232">
        <v>1913</v>
      </c>
      <c r="S11" s="120" t="s">
        <v>115</v>
      </c>
      <c r="T11" s="146"/>
      <c r="U11" s="85">
        <v>1</v>
      </c>
      <c r="V11" s="85">
        <v>1</v>
      </c>
      <c r="W11" s="85">
        <v>2</v>
      </c>
      <c r="X11" s="85">
        <v>1</v>
      </c>
      <c r="Y11" s="146"/>
      <c r="Z11" s="146"/>
      <c r="AA11" s="146"/>
      <c r="AB11" s="85">
        <v>1</v>
      </c>
      <c r="AC11" s="85">
        <v>1</v>
      </c>
      <c r="AD11" s="146"/>
      <c r="AE11" s="207">
        <v>3</v>
      </c>
      <c r="AF11" s="85">
        <v>3</v>
      </c>
      <c r="AG11" s="85">
        <v>2</v>
      </c>
    </row>
    <row r="12" spans="1:33" x14ac:dyDescent="0.25">
      <c r="A12" s="96"/>
      <c r="B12" s="23"/>
      <c r="C12" s="176"/>
      <c r="D12" s="176"/>
      <c r="E12" s="176"/>
      <c r="F12" s="23"/>
      <c r="G12" s="23"/>
      <c r="H12" s="23"/>
      <c r="I12" s="23"/>
      <c r="J12" s="23"/>
      <c r="K12" s="23"/>
      <c r="L12" s="23"/>
      <c r="M12" s="23"/>
      <c r="O12" s="23"/>
      <c r="P12" s="23"/>
      <c r="Q12" s="23"/>
      <c r="S12" s="120" t="s">
        <v>116</v>
      </c>
      <c r="T12" s="85">
        <v>2</v>
      </c>
      <c r="U12" s="146"/>
      <c r="V12" s="85">
        <v>1</v>
      </c>
      <c r="W12" s="85">
        <v>2</v>
      </c>
      <c r="X12" s="85">
        <v>3</v>
      </c>
      <c r="Y12" s="85">
        <v>1</v>
      </c>
      <c r="Z12" s="207">
        <v>4</v>
      </c>
      <c r="AA12" s="85">
        <v>2</v>
      </c>
      <c r="AB12" s="85">
        <v>1</v>
      </c>
      <c r="AC12" s="146"/>
      <c r="AD12" s="85">
        <v>2</v>
      </c>
      <c r="AE12" s="85">
        <v>2</v>
      </c>
      <c r="AF12" s="207">
        <v>4</v>
      </c>
      <c r="AG12" s="85">
        <v>1</v>
      </c>
    </row>
    <row r="13" spans="1:33" x14ac:dyDescent="0.25">
      <c r="A13" s="97" t="s">
        <v>96</v>
      </c>
      <c r="C13" s="163" t="s">
        <v>124</v>
      </c>
      <c r="D13" s="123" t="s">
        <v>124</v>
      </c>
      <c r="E13" s="163" t="s">
        <v>124</v>
      </c>
      <c r="F13" s="123" t="s">
        <v>124</v>
      </c>
      <c r="G13" s="123" t="s">
        <v>124</v>
      </c>
      <c r="H13" s="123" t="s">
        <v>124</v>
      </c>
      <c r="I13" s="123" t="s">
        <v>124</v>
      </c>
      <c r="J13" s="123" t="s">
        <v>124</v>
      </c>
      <c r="K13" s="123" t="s">
        <v>124</v>
      </c>
      <c r="L13" s="123" t="s">
        <v>124</v>
      </c>
      <c r="M13" s="123" t="s">
        <v>124</v>
      </c>
      <c r="N13" s="236"/>
      <c r="O13" s="228"/>
      <c r="P13" s="242" t="s">
        <v>215</v>
      </c>
      <c r="Q13" s="228"/>
      <c r="S13" s="120" t="s">
        <v>117</v>
      </c>
      <c r="T13" s="85">
        <v>1</v>
      </c>
      <c r="U13" s="207">
        <v>4</v>
      </c>
      <c r="V13" s="85">
        <v>2</v>
      </c>
      <c r="W13" s="146"/>
      <c r="X13" s="85">
        <v>2</v>
      </c>
      <c r="Y13" s="85">
        <v>1</v>
      </c>
      <c r="Z13" s="152">
        <v>1</v>
      </c>
      <c r="AA13" s="146"/>
      <c r="AB13" s="85">
        <v>1</v>
      </c>
      <c r="AC13" s="85">
        <v>1</v>
      </c>
      <c r="AD13" s="85">
        <v>1</v>
      </c>
      <c r="AE13" s="85">
        <v>1</v>
      </c>
      <c r="AF13" s="146"/>
      <c r="AG13" s="85">
        <v>2</v>
      </c>
    </row>
    <row r="14" spans="1:33" ht="14.45" customHeight="1" x14ac:dyDescent="0.25">
      <c r="S14" s="120" t="s">
        <v>118</v>
      </c>
      <c r="T14" s="85">
        <v>3</v>
      </c>
      <c r="U14" s="85">
        <v>2</v>
      </c>
      <c r="V14" s="207">
        <v>4</v>
      </c>
      <c r="W14" s="85">
        <v>3</v>
      </c>
      <c r="X14" s="85">
        <v>2</v>
      </c>
      <c r="Y14" s="85">
        <v>2</v>
      </c>
      <c r="Z14" s="146"/>
      <c r="AA14" s="85">
        <v>2</v>
      </c>
      <c r="AB14" s="152">
        <v>2</v>
      </c>
      <c r="AC14" s="85">
        <v>3</v>
      </c>
      <c r="AD14" s="85">
        <v>3</v>
      </c>
      <c r="AE14" s="85">
        <v>2</v>
      </c>
      <c r="AF14" s="207">
        <v>4</v>
      </c>
      <c r="AG14" s="85">
        <v>1</v>
      </c>
    </row>
    <row r="15" spans="1:33" ht="14.45" customHeight="1" x14ac:dyDescent="0.25">
      <c r="A15" s="85" t="s">
        <v>19</v>
      </c>
      <c r="B15" s="158" t="s">
        <v>148</v>
      </c>
      <c r="C15" s="218">
        <v>2154</v>
      </c>
      <c r="D15" s="162"/>
      <c r="E15" s="162"/>
      <c r="F15" s="217">
        <v>2075</v>
      </c>
      <c r="G15" s="158">
        <v>1857</v>
      </c>
      <c r="H15" s="158"/>
      <c r="I15" s="217">
        <v>1908</v>
      </c>
      <c r="J15" s="218">
        <v>1674</v>
      </c>
      <c r="K15" s="218">
        <v>1639</v>
      </c>
      <c r="L15" s="162">
        <v>1569</v>
      </c>
      <c r="M15" s="85"/>
      <c r="N15" s="175"/>
      <c r="O15" s="224"/>
      <c r="P15" s="224"/>
      <c r="Q15" s="224"/>
      <c r="S15" s="120" t="s">
        <v>119</v>
      </c>
      <c r="T15" s="85">
        <v>2</v>
      </c>
      <c r="U15" s="85">
        <v>2</v>
      </c>
      <c r="V15" s="85">
        <v>2</v>
      </c>
      <c r="W15" s="212">
        <v>1</v>
      </c>
      <c r="X15" s="85">
        <v>2</v>
      </c>
      <c r="Y15" s="85">
        <v>2</v>
      </c>
      <c r="Z15" s="212">
        <v>1</v>
      </c>
      <c r="AA15" s="207">
        <v>4</v>
      </c>
      <c r="AB15" s="152">
        <v>3</v>
      </c>
      <c r="AC15" s="85">
        <v>2</v>
      </c>
      <c r="AD15" s="212">
        <v>1</v>
      </c>
      <c r="AE15" s="152">
        <v>3</v>
      </c>
      <c r="AF15" s="85">
        <v>3</v>
      </c>
      <c r="AG15" s="85">
        <v>3</v>
      </c>
    </row>
    <row r="16" spans="1:33" ht="14.45" customHeight="1" x14ac:dyDescent="0.25">
      <c r="A16" s="85" t="s">
        <v>20</v>
      </c>
      <c r="B16" s="141" t="s">
        <v>166</v>
      </c>
      <c r="C16" s="249">
        <v>1913</v>
      </c>
      <c r="D16" s="249">
        <v>1875</v>
      </c>
      <c r="E16" s="159">
        <v>1713</v>
      </c>
      <c r="F16" s="141"/>
      <c r="G16" s="216">
        <v>1776</v>
      </c>
      <c r="H16" s="141">
        <v>1700</v>
      </c>
      <c r="I16" s="141">
        <v>1519</v>
      </c>
      <c r="J16" s="159"/>
      <c r="K16" s="160"/>
      <c r="L16" s="160"/>
      <c r="M16" s="160"/>
      <c r="N16" s="237"/>
      <c r="O16" s="222"/>
      <c r="P16" s="222"/>
      <c r="Q16" s="222"/>
      <c r="S16" s="120" t="s">
        <v>120</v>
      </c>
      <c r="T16" s="85">
        <v>2</v>
      </c>
      <c r="U16" s="85">
        <v>2</v>
      </c>
      <c r="V16" s="85">
        <v>2</v>
      </c>
      <c r="W16" s="85">
        <v>3</v>
      </c>
      <c r="X16" s="85">
        <v>4</v>
      </c>
      <c r="Y16" s="85">
        <v>4</v>
      </c>
      <c r="Z16" s="207">
        <v>6</v>
      </c>
      <c r="AA16" s="146"/>
      <c r="AB16" s="85">
        <v>1</v>
      </c>
      <c r="AC16" s="85">
        <v>2</v>
      </c>
      <c r="AD16" s="85">
        <v>1</v>
      </c>
      <c r="AE16" s="152">
        <v>4</v>
      </c>
      <c r="AF16" s="85">
        <v>2</v>
      </c>
      <c r="AG16" s="85">
        <v>1</v>
      </c>
    </row>
    <row r="17" spans="1:33" ht="14.45" customHeight="1" x14ac:dyDescent="0.25">
      <c r="A17" s="85" t="s">
        <v>21</v>
      </c>
      <c r="B17" s="88" t="s">
        <v>45</v>
      </c>
      <c r="C17" s="161">
        <v>1906</v>
      </c>
      <c r="D17" s="161">
        <v>1879</v>
      </c>
      <c r="E17" s="161">
        <v>1924</v>
      </c>
      <c r="F17" s="219">
        <v>1996</v>
      </c>
      <c r="G17" s="219">
        <v>1988</v>
      </c>
      <c r="H17" s="219">
        <v>1980</v>
      </c>
      <c r="I17" s="219">
        <v>1918</v>
      </c>
      <c r="J17" s="250">
        <v>1904</v>
      </c>
      <c r="K17" s="161">
        <v>1881</v>
      </c>
      <c r="L17" s="161">
        <v>1885</v>
      </c>
      <c r="M17" s="209">
        <v>1979</v>
      </c>
      <c r="N17" s="238"/>
      <c r="O17" s="223">
        <v>2016</v>
      </c>
      <c r="P17" s="223">
        <v>1994</v>
      </c>
      <c r="Q17" s="223">
        <v>2006</v>
      </c>
      <c r="S17" s="120" t="s">
        <v>121</v>
      </c>
      <c r="T17" s="207">
        <v>6</v>
      </c>
      <c r="U17" s="85">
        <v>2</v>
      </c>
      <c r="V17" s="85">
        <v>2</v>
      </c>
      <c r="W17" s="159">
        <v>4</v>
      </c>
      <c r="X17" s="159">
        <v>4</v>
      </c>
      <c r="Y17" s="159">
        <v>4</v>
      </c>
      <c r="Z17" s="152">
        <v>3</v>
      </c>
      <c r="AA17" s="152">
        <v>3</v>
      </c>
      <c r="AB17" s="85">
        <v>2</v>
      </c>
      <c r="AC17" s="146"/>
      <c r="AD17" s="85">
        <v>1</v>
      </c>
      <c r="AE17" s="152">
        <v>2</v>
      </c>
      <c r="AF17" s="85">
        <v>2</v>
      </c>
      <c r="AG17" s="85">
        <v>1</v>
      </c>
    </row>
    <row r="18" spans="1:33" ht="14.45" customHeight="1" x14ac:dyDescent="0.25">
      <c r="A18" s="85" t="s">
        <v>22</v>
      </c>
      <c r="B18" s="84" t="s">
        <v>174</v>
      </c>
      <c r="C18" s="249">
        <v>1828</v>
      </c>
      <c r="D18" s="249">
        <v>1785</v>
      </c>
      <c r="E18" s="85"/>
      <c r="F18" s="84">
        <v>1498</v>
      </c>
      <c r="G18" s="216">
        <v>1524</v>
      </c>
      <c r="H18" s="84">
        <v>1500</v>
      </c>
      <c r="I18" s="150">
        <v>1388</v>
      </c>
      <c r="J18" s="161"/>
      <c r="K18" s="161"/>
      <c r="L18" s="161"/>
      <c r="M18" s="161"/>
      <c r="N18" s="241"/>
      <c r="O18" s="226"/>
      <c r="P18" s="226"/>
      <c r="Q18" s="226"/>
      <c r="S18" s="120" t="s">
        <v>150</v>
      </c>
      <c r="T18" s="207">
        <v>4</v>
      </c>
      <c r="U18" s="159">
        <v>3</v>
      </c>
      <c r="V18" s="85">
        <v>1</v>
      </c>
      <c r="W18" s="85">
        <v>1</v>
      </c>
      <c r="X18" s="85">
        <v>1</v>
      </c>
      <c r="Y18" s="85">
        <v>1</v>
      </c>
      <c r="Z18" s="146"/>
      <c r="AA18" s="85">
        <v>2</v>
      </c>
      <c r="AB18" s="146"/>
      <c r="AC18" s="152">
        <v>1</v>
      </c>
      <c r="AD18" s="152"/>
      <c r="AE18" s="152"/>
      <c r="AF18" s="152"/>
      <c r="AG18" s="152"/>
    </row>
    <row r="19" spans="1:33" ht="14.45" customHeight="1" x14ac:dyDescent="0.25">
      <c r="A19" s="85" t="s">
        <v>23</v>
      </c>
      <c r="B19" s="95" t="s">
        <v>46</v>
      </c>
      <c r="C19" s="160">
        <v>1770</v>
      </c>
      <c r="D19" s="160"/>
      <c r="E19" s="160">
        <v>1809</v>
      </c>
      <c r="F19" s="95"/>
      <c r="G19" s="95">
        <v>1818</v>
      </c>
      <c r="H19" s="95">
        <v>1883</v>
      </c>
      <c r="I19" s="95">
        <v>1870</v>
      </c>
      <c r="J19" s="160">
        <v>1909</v>
      </c>
      <c r="K19" s="220">
        <v>1913</v>
      </c>
      <c r="L19" s="160"/>
      <c r="M19" s="160"/>
      <c r="N19" s="237"/>
      <c r="O19" s="221"/>
      <c r="P19" s="222">
        <v>1983</v>
      </c>
      <c r="Q19" s="222">
        <v>1994</v>
      </c>
      <c r="S19" s="120" t="s">
        <v>240</v>
      </c>
      <c r="T19" s="207">
        <v>1</v>
      </c>
      <c r="U19" s="146"/>
      <c r="V19" s="207">
        <v>1</v>
      </c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</row>
    <row r="20" spans="1:33" ht="14.45" customHeight="1" x14ac:dyDescent="0.25">
      <c r="A20" s="85" t="s">
        <v>24</v>
      </c>
      <c r="B20" s="84" t="s">
        <v>53</v>
      </c>
      <c r="C20" s="249">
        <v>1763</v>
      </c>
      <c r="D20" s="85"/>
      <c r="E20" s="85"/>
      <c r="F20" s="84"/>
      <c r="G20" s="84"/>
      <c r="H20" s="84"/>
      <c r="I20" s="84"/>
      <c r="J20" s="85"/>
      <c r="K20" s="85"/>
      <c r="L20" s="85"/>
      <c r="M20" s="85"/>
      <c r="N20" s="175"/>
      <c r="O20" s="222">
        <v>1699</v>
      </c>
      <c r="P20" s="222">
        <v>1653</v>
      </c>
      <c r="Q20" s="224"/>
      <c r="S20" s="120" t="s">
        <v>266</v>
      </c>
      <c r="T20" s="85">
        <v>2</v>
      </c>
      <c r="U20" s="207">
        <v>1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</row>
    <row r="21" spans="1:33" ht="14.45" customHeight="1" x14ac:dyDescent="0.25">
      <c r="A21" s="85" t="s">
        <v>25</v>
      </c>
      <c r="B21" s="84" t="s">
        <v>170</v>
      </c>
      <c r="C21" s="85">
        <v>1716</v>
      </c>
      <c r="D21" s="85"/>
      <c r="E21" s="249">
        <v>1765</v>
      </c>
      <c r="F21" s="84">
        <v>1722</v>
      </c>
      <c r="G21" s="216">
        <v>1747</v>
      </c>
      <c r="H21" s="84">
        <v>1590</v>
      </c>
      <c r="I21" s="208" t="s">
        <v>16</v>
      </c>
      <c r="J21" s="84"/>
      <c r="K21" s="84"/>
      <c r="L21" s="84"/>
      <c r="M21" s="84"/>
      <c r="O21" s="222"/>
      <c r="P21" s="225"/>
      <c r="Q21" s="225"/>
      <c r="S21" s="210" t="s">
        <v>107</v>
      </c>
      <c r="T21" s="211">
        <v>2</v>
      </c>
      <c r="U21" s="211">
        <v>4</v>
      </c>
      <c r="V21" s="146"/>
      <c r="W21" s="211">
        <v>3</v>
      </c>
      <c r="X21" s="213">
        <v>3</v>
      </c>
      <c r="Y21" s="213">
        <v>1</v>
      </c>
      <c r="Z21" s="213">
        <v>3</v>
      </c>
      <c r="AA21" s="211">
        <v>3</v>
      </c>
      <c r="AB21" s="211">
        <v>3</v>
      </c>
      <c r="AC21" s="211">
        <v>4</v>
      </c>
      <c r="AD21" s="214">
        <v>7</v>
      </c>
      <c r="AE21" s="211">
        <v>4</v>
      </c>
      <c r="AF21" s="213">
        <v>2</v>
      </c>
      <c r="AG21" s="211">
        <v>5</v>
      </c>
    </row>
    <row r="22" spans="1:33" ht="14.45" customHeight="1" x14ac:dyDescent="0.25">
      <c r="A22" s="85" t="s">
        <v>26</v>
      </c>
      <c r="B22" s="95" t="s">
        <v>99</v>
      </c>
      <c r="C22" s="160">
        <v>1678</v>
      </c>
      <c r="D22" s="160">
        <v>1672</v>
      </c>
      <c r="E22" s="249">
        <v>1684</v>
      </c>
      <c r="F22" s="84">
        <v>1645</v>
      </c>
      <c r="G22" s="95">
        <v>1644</v>
      </c>
      <c r="H22" s="95">
        <v>1640</v>
      </c>
      <c r="I22" s="95">
        <v>1638</v>
      </c>
      <c r="J22" s="218">
        <v>1648</v>
      </c>
      <c r="K22" s="160">
        <v>1592</v>
      </c>
      <c r="L22" s="208">
        <v>1643</v>
      </c>
      <c r="M22" s="208">
        <v>1639</v>
      </c>
      <c r="N22" s="240"/>
      <c r="O22" s="222">
        <v>1633</v>
      </c>
      <c r="P22" s="226"/>
      <c r="Q22" s="226"/>
      <c r="S22" s="270"/>
      <c r="T22" s="270"/>
      <c r="U22" s="271"/>
      <c r="V22" s="270"/>
      <c r="W22" s="271"/>
      <c r="X22" s="272"/>
      <c r="Y22" s="271"/>
      <c r="Z22" s="272"/>
      <c r="AA22" s="271"/>
      <c r="AB22" s="271"/>
      <c r="AC22" s="271"/>
      <c r="AD22" s="271"/>
      <c r="AE22" s="271"/>
      <c r="AF22" s="272"/>
      <c r="AG22" s="271"/>
    </row>
    <row r="23" spans="1:33" ht="14.45" customHeight="1" x14ac:dyDescent="0.25">
      <c r="A23" s="85" t="s">
        <v>27</v>
      </c>
      <c r="B23" s="307" t="s">
        <v>286</v>
      </c>
      <c r="C23" s="85">
        <v>1649</v>
      </c>
      <c r="D23" s="85"/>
      <c r="E23" s="85"/>
      <c r="F23" s="84"/>
      <c r="G23" s="84"/>
      <c r="H23" s="84"/>
      <c r="I23" s="84"/>
      <c r="J23" s="84"/>
      <c r="K23" s="84"/>
      <c r="L23" s="84"/>
      <c r="M23" s="84"/>
      <c r="O23" s="225"/>
      <c r="P23" s="225"/>
      <c r="Q23" s="225"/>
      <c r="S23" s="174"/>
      <c r="T23" s="174"/>
      <c r="U23" s="176"/>
      <c r="V23" s="174"/>
      <c r="W23" s="176"/>
      <c r="X23" s="174"/>
      <c r="Y23" s="174"/>
      <c r="Z23" s="175"/>
      <c r="AA23" s="176"/>
      <c r="AB23" s="176"/>
      <c r="AC23" s="176"/>
      <c r="AD23" s="175"/>
      <c r="AE23" s="176"/>
      <c r="AF23" s="176"/>
      <c r="AG23" s="176"/>
    </row>
    <row r="24" spans="1:33" ht="14.45" customHeight="1" x14ac:dyDescent="0.25">
      <c r="A24" s="85" t="s">
        <v>28</v>
      </c>
      <c r="B24" s="95" t="s">
        <v>55</v>
      </c>
      <c r="C24" s="160">
        <v>1549</v>
      </c>
      <c r="D24" s="160">
        <v>1544</v>
      </c>
      <c r="E24" s="160">
        <v>1523</v>
      </c>
      <c r="F24" s="95">
        <v>1519</v>
      </c>
      <c r="G24" s="95">
        <v>1512</v>
      </c>
      <c r="H24" s="95">
        <v>1478</v>
      </c>
      <c r="I24" s="95">
        <v>1596</v>
      </c>
      <c r="J24" s="218">
        <v>1620</v>
      </c>
      <c r="K24" s="208">
        <v>1545</v>
      </c>
      <c r="L24" s="160"/>
      <c r="M24" s="208">
        <v>1549</v>
      </c>
      <c r="N24" s="240"/>
      <c r="O24" s="222">
        <v>1555</v>
      </c>
      <c r="P24" s="222">
        <v>1551</v>
      </c>
      <c r="Q24" s="222">
        <v>1573</v>
      </c>
      <c r="S24" s="174"/>
      <c r="T24" s="174"/>
      <c r="U24" s="176"/>
      <c r="V24" s="174"/>
      <c r="W24" s="176"/>
      <c r="X24" s="174"/>
      <c r="Y24" s="174"/>
      <c r="Z24" s="175"/>
      <c r="AA24" s="176"/>
      <c r="AB24" s="176"/>
      <c r="AC24" s="176"/>
      <c r="AD24" s="175"/>
      <c r="AE24" s="176"/>
      <c r="AF24" s="176"/>
      <c r="AG24" s="176"/>
    </row>
    <row r="25" spans="1:33" ht="14.45" customHeight="1" x14ac:dyDescent="0.25">
      <c r="A25" s="85" t="s">
        <v>29</v>
      </c>
      <c r="B25" s="84" t="s">
        <v>282</v>
      </c>
      <c r="C25" s="85">
        <v>1525</v>
      </c>
      <c r="D25" s="85"/>
      <c r="E25" s="85"/>
      <c r="F25" s="84"/>
      <c r="G25" s="84"/>
      <c r="H25" s="84"/>
      <c r="I25" s="84"/>
      <c r="J25" s="84"/>
      <c r="K25" s="84"/>
      <c r="L25" s="84"/>
      <c r="M25" s="84"/>
      <c r="O25" s="225"/>
      <c r="P25" s="225"/>
      <c r="Q25" s="225"/>
    </row>
    <row r="26" spans="1:33" ht="14.45" customHeight="1" x14ac:dyDescent="0.25">
      <c r="A26" s="85" t="s">
        <v>30</v>
      </c>
      <c r="B26" s="141" t="s">
        <v>134</v>
      </c>
      <c r="C26" s="249">
        <v>1487</v>
      </c>
      <c r="D26" s="159">
        <v>1441</v>
      </c>
      <c r="E26" s="159">
        <v>1455</v>
      </c>
      <c r="F26" s="141">
        <v>1442</v>
      </c>
      <c r="G26" s="141">
        <v>1450</v>
      </c>
      <c r="H26" s="216">
        <v>1479</v>
      </c>
      <c r="I26" s="141">
        <v>1435</v>
      </c>
      <c r="J26" s="159">
        <v>1424</v>
      </c>
      <c r="K26" s="208">
        <v>1367</v>
      </c>
      <c r="L26" s="208">
        <v>1352</v>
      </c>
      <c r="M26" s="208" t="s">
        <v>16</v>
      </c>
      <c r="N26" s="240"/>
      <c r="O26" s="227"/>
      <c r="P26" s="227"/>
      <c r="Q26" s="227"/>
    </row>
    <row r="27" spans="1:33" ht="14.45" customHeight="1" x14ac:dyDescent="0.25">
      <c r="A27" s="85" t="s">
        <v>31</v>
      </c>
      <c r="B27" s="84" t="s">
        <v>252</v>
      </c>
      <c r="C27" s="249">
        <v>1482</v>
      </c>
      <c r="D27" s="85">
        <v>1303</v>
      </c>
      <c r="E27" s="85"/>
      <c r="F27" s="84"/>
      <c r="G27" s="84"/>
      <c r="H27" s="84"/>
      <c r="I27" s="84"/>
      <c r="J27" s="84"/>
      <c r="K27" s="84"/>
      <c r="L27" s="84"/>
      <c r="M27" s="84"/>
      <c r="O27" s="224"/>
      <c r="P27" s="222"/>
      <c r="Q27" s="224"/>
    </row>
    <row r="28" spans="1:33" ht="14.45" customHeight="1" x14ac:dyDescent="0.25">
      <c r="A28" s="85" t="s">
        <v>32</v>
      </c>
      <c r="B28" s="141" t="s">
        <v>175</v>
      </c>
      <c r="C28" s="159">
        <v>1476</v>
      </c>
      <c r="D28" s="159">
        <v>1462</v>
      </c>
      <c r="E28" s="249">
        <v>1481</v>
      </c>
      <c r="F28" s="216">
        <v>1471</v>
      </c>
      <c r="G28" s="216">
        <v>1469</v>
      </c>
      <c r="H28" s="141">
        <v>1408</v>
      </c>
      <c r="I28" s="148" t="s">
        <v>16</v>
      </c>
      <c r="J28" s="84"/>
      <c r="K28" s="84"/>
      <c r="L28" s="84"/>
      <c r="M28" s="84"/>
      <c r="O28" s="225"/>
      <c r="P28" s="225"/>
      <c r="Q28" s="225"/>
    </row>
    <row r="29" spans="1:33" ht="14.45" customHeight="1" x14ac:dyDescent="0.25">
      <c r="A29" s="85" t="s">
        <v>33</v>
      </c>
      <c r="B29" s="88" t="s">
        <v>51</v>
      </c>
      <c r="C29" s="161">
        <v>1466</v>
      </c>
      <c r="D29" s="161">
        <v>1550</v>
      </c>
      <c r="E29" s="161">
        <v>1550</v>
      </c>
      <c r="F29" s="88">
        <v>1560</v>
      </c>
      <c r="G29" s="88">
        <v>1564</v>
      </c>
      <c r="H29" s="88">
        <v>1558</v>
      </c>
      <c r="I29" s="88">
        <v>1596</v>
      </c>
      <c r="J29" s="161">
        <v>1620</v>
      </c>
      <c r="K29" s="161">
        <v>1612</v>
      </c>
      <c r="L29" s="250">
        <v>1628</v>
      </c>
      <c r="M29" s="209">
        <v>1618</v>
      </c>
      <c r="N29" s="238"/>
      <c r="O29" s="223">
        <v>1649</v>
      </c>
      <c r="P29" s="223">
        <v>1657</v>
      </c>
      <c r="Q29" s="223">
        <v>1652</v>
      </c>
    </row>
    <row r="30" spans="1:33" ht="14.45" customHeight="1" x14ac:dyDescent="0.25">
      <c r="A30" s="85" t="s">
        <v>34</v>
      </c>
      <c r="B30" s="84" t="s">
        <v>223</v>
      </c>
      <c r="C30" s="249">
        <v>1436</v>
      </c>
      <c r="D30" s="85"/>
      <c r="E30" s="85"/>
      <c r="F30" s="208" t="s">
        <v>162</v>
      </c>
      <c r="G30" s="84"/>
      <c r="H30" s="84"/>
      <c r="I30" s="84"/>
      <c r="J30" s="84"/>
      <c r="K30" s="84"/>
      <c r="L30" s="84"/>
      <c r="M30" s="84"/>
      <c r="O30" s="222"/>
      <c r="P30" s="224"/>
      <c r="Q30" s="224"/>
    </row>
    <row r="31" spans="1:33" ht="14.45" customHeight="1" x14ac:dyDescent="0.25">
      <c r="A31" s="85" t="s">
        <v>35</v>
      </c>
      <c r="B31" s="84" t="s">
        <v>111</v>
      </c>
      <c r="C31" s="85">
        <v>1410</v>
      </c>
      <c r="D31" s="85"/>
      <c r="E31" s="85"/>
      <c r="F31" s="84"/>
      <c r="G31" s="215">
        <v>1542</v>
      </c>
      <c r="H31" s="84"/>
      <c r="I31" s="84"/>
      <c r="J31" s="85"/>
      <c r="K31" s="85"/>
      <c r="L31" s="85"/>
      <c r="M31" s="85"/>
      <c r="N31" s="175"/>
      <c r="O31" s="222" t="s">
        <v>16</v>
      </c>
      <c r="P31" s="224"/>
      <c r="Q31" s="224"/>
    </row>
    <row r="32" spans="1:33" ht="14.45" customHeight="1" x14ac:dyDescent="0.25">
      <c r="A32" s="85" t="s">
        <v>36</v>
      </c>
      <c r="B32" s="84" t="s">
        <v>329</v>
      </c>
      <c r="C32" s="85">
        <v>1347</v>
      </c>
      <c r="D32" s="85"/>
      <c r="E32" s="85"/>
      <c r="F32" s="84"/>
      <c r="G32" s="84"/>
      <c r="H32" s="84"/>
      <c r="I32" s="84"/>
      <c r="J32" s="85"/>
      <c r="K32" s="85"/>
      <c r="L32" s="85"/>
      <c r="M32" s="85"/>
      <c r="N32" s="175"/>
      <c r="O32" s="222"/>
      <c r="P32" s="224"/>
      <c r="Q32" s="224"/>
    </row>
    <row r="33" spans="1:17" ht="14.45" customHeight="1" x14ac:dyDescent="0.25">
      <c r="A33" s="85" t="s">
        <v>37</v>
      </c>
      <c r="B33" s="84" t="s">
        <v>283</v>
      </c>
      <c r="C33" s="85">
        <v>1325</v>
      </c>
      <c r="D33" s="85"/>
      <c r="E33" s="85"/>
      <c r="F33" s="84"/>
      <c r="G33" s="84"/>
      <c r="H33" s="84"/>
      <c r="I33" s="84"/>
      <c r="J33" s="85"/>
      <c r="K33" s="85"/>
      <c r="L33" s="85"/>
      <c r="M33" s="85"/>
      <c r="N33" s="175"/>
      <c r="O33" s="222"/>
      <c r="P33" s="224"/>
      <c r="Q33" s="224"/>
    </row>
    <row r="34" spans="1:17" ht="14.45" customHeight="1" x14ac:dyDescent="0.25">
      <c r="A34" s="85" t="s">
        <v>38</v>
      </c>
      <c r="B34" s="88" t="s">
        <v>65</v>
      </c>
      <c r="C34" s="161">
        <v>1322</v>
      </c>
      <c r="D34" s="161">
        <v>1311</v>
      </c>
      <c r="E34" s="161">
        <v>1288</v>
      </c>
      <c r="F34" s="88">
        <v>1315</v>
      </c>
      <c r="G34" s="88">
        <v>1313</v>
      </c>
      <c r="H34" s="88">
        <v>1388</v>
      </c>
      <c r="I34" s="219">
        <v>1447</v>
      </c>
      <c r="J34" s="209">
        <v>1423</v>
      </c>
      <c r="K34" s="209">
        <v>1422</v>
      </c>
      <c r="L34" s="209">
        <v>1434</v>
      </c>
      <c r="M34" s="209">
        <v>1438</v>
      </c>
      <c r="N34" s="238"/>
      <c r="O34" s="223">
        <v>1442</v>
      </c>
      <c r="P34" s="223">
        <v>1450</v>
      </c>
      <c r="Q34" s="223" t="s">
        <v>16</v>
      </c>
    </row>
    <row r="35" spans="1:17" ht="14.45" customHeight="1" x14ac:dyDescent="0.25">
      <c r="A35" s="85" t="s">
        <v>62</v>
      </c>
      <c r="B35" s="88" t="s">
        <v>56</v>
      </c>
      <c r="C35" s="161">
        <v>1302</v>
      </c>
      <c r="D35" s="161">
        <v>1318</v>
      </c>
      <c r="E35" s="161">
        <v>1370</v>
      </c>
      <c r="F35" s="88">
        <v>1409</v>
      </c>
      <c r="G35" s="88">
        <v>1372</v>
      </c>
      <c r="H35" s="88">
        <v>1414</v>
      </c>
      <c r="I35" s="219">
        <v>1421</v>
      </c>
      <c r="J35" s="161">
        <v>1375</v>
      </c>
      <c r="K35" s="219">
        <v>1415</v>
      </c>
      <c r="L35" s="161">
        <v>1394</v>
      </c>
      <c r="M35" s="161">
        <v>1401</v>
      </c>
      <c r="N35" s="241"/>
      <c r="O35" s="223">
        <v>1400</v>
      </c>
      <c r="P35" s="223">
        <v>1401</v>
      </c>
      <c r="Q35" s="223">
        <v>1415</v>
      </c>
    </row>
    <row r="36" spans="1:17" ht="14.45" customHeight="1" x14ac:dyDescent="0.25">
      <c r="A36" s="85" t="s">
        <v>63</v>
      </c>
      <c r="B36" s="84" t="s">
        <v>336</v>
      </c>
      <c r="C36" s="85">
        <v>1272</v>
      </c>
      <c r="D36" s="161"/>
      <c r="E36" s="161"/>
      <c r="F36" s="88"/>
      <c r="G36" s="88"/>
      <c r="H36" s="88"/>
      <c r="I36" s="84"/>
      <c r="J36" s="85"/>
      <c r="K36" s="85"/>
      <c r="L36" s="161"/>
      <c r="M36" s="161"/>
      <c r="N36" s="241"/>
      <c r="O36" s="223"/>
      <c r="P36" s="223"/>
      <c r="Q36" s="223"/>
    </row>
    <row r="37" spans="1:17" ht="14.45" customHeight="1" x14ac:dyDescent="0.25">
      <c r="A37" s="85" t="s">
        <v>67</v>
      </c>
      <c r="B37" s="84" t="s">
        <v>285</v>
      </c>
      <c r="C37" s="85">
        <v>1172</v>
      </c>
      <c r="D37" s="161"/>
      <c r="E37" s="161"/>
      <c r="F37" s="88"/>
      <c r="G37" s="88"/>
      <c r="H37" s="88"/>
      <c r="I37" s="84"/>
      <c r="J37" s="85"/>
      <c r="K37" s="85"/>
      <c r="L37" s="161"/>
      <c r="M37" s="161"/>
      <c r="N37" s="241"/>
      <c r="O37" s="223"/>
      <c r="P37" s="223"/>
      <c r="Q37" s="223"/>
    </row>
    <row r="38" spans="1:17" ht="14.45" customHeight="1" x14ac:dyDescent="0.25">
      <c r="A38" s="85" t="s">
        <v>80</v>
      </c>
      <c r="B38" s="84" t="s">
        <v>217</v>
      </c>
      <c r="C38" s="85">
        <v>1135</v>
      </c>
      <c r="D38" s="85">
        <v>1181</v>
      </c>
      <c r="E38" s="249">
        <v>1310</v>
      </c>
      <c r="F38" s="84"/>
      <c r="G38" s="208">
        <v>1100</v>
      </c>
      <c r="H38" s="84"/>
      <c r="I38" s="84"/>
      <c r="J38" s="85"/>
      <c r="K38" s="85"/>
      <c r="L38" s="148"/>
      <c r="M38" s="85"/>
      <c r="N38" s="175"/>
      <c r="O38" s="224"/>
      <c r="P38" s="222"/>
      <c r="Q38" s="224"/>
    </row>
    <row r="39" spans="1:17" ht="14.45" customHeight="1" x14ac:dyDescent="0.25">
      <c r="A39" s="85" t="s">
        <v>81</v>
      </c>
      <c r="B39" s="84" t="s">
        <v>284</v>
      </c>
      <c r="C39" s="208" t="s">
        <v>162</v>
      </c>
      <c r="D39" s="85"/>
      <c r="E39" s="84"/>
      <c r="F39" s="84"/>
      <c r="G39" s="208"/>
      <c r="H39" s="84"/>
      <c r="I39" s="84"/>
      <c r="J39" s="85"/>
      <c r="K39" s="85"/>
      <c r="L39" s="148"/>
      <c r="M39" s="85"/>
      <c r="N39" s="175"/>
      <c r="O39" s="224"/>
      <c r="P39" s="222"/>
      <c r="Q39" s="224"/>
    </row>
    <row r="40" spans="1:17" ht="14.45" customHeight="1" x14ac:dyDescent="0.25">
      <c r="A40" s="85" t="s">
        <v>82</v>
      </c>
      <c r="B40" s="84" t="s">
        <v>264</v>
      </c>
      <c r="C40" s="208" t="s">
        <v>162</v>
      </c>
      <c r="D40" s="208" t="s">
        <v>162</v>
      </c>
      <c r="E40" s="85"/>
      <c r="F40" s="84"/>
      <c r="G40" s="84"/>
      <c r="H40" s="84"/>
      <c r="I40" s="84"/>
      <c r="J40" s="84"/>
      <c r="K40" s="84"/>
      <c r="L40" s="84"/>
      <c r="M40" s="84"/>
      <c r="O40" s="224"/>
      <c r="P40" s="222"/>
      <c r="Q40" s="224"/>
    </row>
    <row r="41" spans="1:17" ht="14.45" customHeight="1" x14ac:dyDescent="0.25">
      <c r="A41" s="176"/>
    </row>
    <row r="42" spans="1:17" ht="14.45" customHeight="1" x14ac:dyDescent="0.25"/>
    <row r="43" spans="1:17" ht="14.45" customHeight="1" x14ac:dyDescent="0.25">
      <c r="A43" s="85" t="s">
        <v>93</v>
      </c>
      <c r="B43" s="84" t="s">
        <v>40</v>
      </c>
      <c r="C43" s="85"/>
      <c r="D43" s="85"/>
      <c r="E43" s="85"/>
      <c r="F43" s="84"/>
      <c r="G43" s="84"/>
      <c r="H43" s="84"/>
      <c r="I43" s="84"/>
      <c r="J43" s="85"/>
      <c r="K43" s="85"/>
      <c r="L43" s="148"/>
      <c r="M43" s="85"/>
      <c r="N43" s="175"/>
      <c r="O43" s="224"/>
      <c r="P43" s="222">
        <v>2164</v>
      </c>
      <c r="Q43" s="224"/>
    </row>
    <row r="44" spans="1:17" ht="14.45" customHeight="1" x14ac:dyDescent="0.25">
      <c r="A44" s="85" t="s">
        <v>94</v>
      </c>
      <c r="B44" s="141" t="s">
        <v>129</v>
      </c>
      <c r="C44" s="159"/>
      <c r="D44" s="159"/>
      <c r="E44" s="159"/>
      <c r="F44" s="141"/>
      <c r="G44" s="141"/>
      <c r="H44" s="141"/>
      <c r="I44" s="141"/>
      <c r="J44" s="159"/>
      <c r="K44" s="159"/>
      <c r="L44" s="159"/>
      <c r="M44" s="85">
        <v>2158</v>
      </c>
      <c r="N44" s="175"/>
      <c r="O44" s="224"/>
      <c r="P44" s="224"/>
      <c r="Q44" s="224"/>
    </row>
    <row r="45" spans="1:17" ht="14.45" customHeight="1" x14ac:dyDescent="0.25">
      <c r="A45" s="85" t="s">
        <v>95</v>
      </c>
      <c r="B45" s="84" t="s">
        <v>90</v>
      </c>
      <c r="C45" s="85"/>
      <c r="D45" s="85"/>
      <c r="E45" s="85"/>
      <c r="F45" s="84"/>
      <c r="G45" s="84"/>
      <c r="H45" s="84"/>
      <c r="I45" s="84"/>
      <c r="J45" s="85"/>
      <c r="K45" s="85"/>
      <c r="L45" s="85"/>
      <c r="M45" s="85"/>
      <c r="N45" s="175"/>
      <c r="O45" s="222">
        <v>2154</v>
      </c>
      <c r="P45" s="224"/>
      <c r="Q45" s="224"/>
    </row>
    <row r="46" spans="1:17" ht="14.45" customHeight="1" x14ac:dyDescent="0.25">
      <c r="A46" s="85" t="s">
        <v>224</v>
      </c>
      <c r="B46" s="84" t="s">
        <v>78</v>
      </c>
      <c r="C46" s="85"/>
      <c r="D46" s="85"/>
      <c r="E46" s="85"/>
      <c r="F46" s="84"/>
      <c r="G46" s="84"/>
      <c r="H46" s="84"/>
      <c r="I46" s="84"/>
      <c r="J46" s="85"/>
      <c r="K46" s="85"/>
      <c r="L46" s="85"/>
      <c r="M46" s="85"/>
      <c r="N46" s="175"/>
      <c r="O46" s="224"/>
      <c r="P46" s="224"/>
      <c r="Q46" s="222">
        <v>2125</v>
      </c>
    </row>
    <row r="47" spans="1:17" ht="14.45" customHeight="1" x14ac:dyDescent="0.25">
      <c r="A47" s="85" t="s">
        <v>101</v>
      </c>
      <c r="B47" s="141" t="s">
        <v>131</v>
      </c>
      <c r="C47" s="159"/>
      <c r="D47" s="159"/>
      <c r="E47" s="159"/>
      <c r="F47" s="216">
        <v>2069</v>
      </c>
      <c r="G47" s="216">
        <v>1959</v>
      </c>
      <c r="H47" s="141"/>
      <c r="I47" s="216">
        <v>1929</v>
      </c>
      <c r="J47" s="159">
        <v>1758</v>
      </c>
      <c r="K47" s="159">
        <v>1764</v>
      </c>
      <c r="L47" s="249">
        <v>1775</v>
      </c>
      <c r="M47" s="85">
        <v>1726</v>
      </c>
      <c r="N47" s="175"/>
      <c r="O47" s="224"/>
      <c r="P47" s="224"/>
      <c r="Q47" s="224"/>
    </row>
    <row r="48" spans="1:17" ht="14.45" customHeight="1" x14ac:dyDescent="0.25">
      <c r="A48" s="85" t="s">
        <v>104</v>
      </c>
      <c r="B48" s="95" t="s">
        <v>100</v>
      </c>
      <c r="C48" s="160"/>
      <c r="D48" s="160"/>
      <c r="E48" s="160"/>
      <c r="F48" s="95"/>
      <c r="G48" s="95"/>
      <c r="H48" s="95"/>
      <c r="I48" s="95"/>
      <c r="J48" s="160"/>
      <c r="K48" s="160"/>
      <c r="L48" s="160"/>
      <c r="M48" s="160"/>
      <c r="N48" s="237"/>
      <c r="O48" s="222">
        <v>2065</v>
      </c>
      <c r="P48" s="221"/>
      <c r="Q48" s="221"/>
    </row>
    <row r="49" spans="1:17" ht="14.45" customHeight="1" x14ac:dyDescent="0.25">
      <c r="A49" s="85" t="s">
        <v>106</v>
      </c>
      <c r="B49" s="84" t="s">
        <v>39</v>
      </c>
      <c r="C49" s="85"/>
      <c r="D49" s="85">
        <v>2055</v>
      </c>
      <c r="E49" s="85">
        <v>2079</v>
      </c>
      <c r="F49" s="84"/>
      <c r="G49" s="84"/>
      <c r="H49" s="84"/>
      <c r="I49" s="84"/>
      <c r="J49" s="85"/>
      <c r="K49" s="85">
        <v>2124</v>
      </c>
      <c r="L49" s="85"/>
      <c r="M49" s="85"/>
      <c r="N49" s="175"/>
      <c r="O49" s="224"/>
      <c r="P49" s="224"/>
      <c r="Q49" s="222">
        <v>2111</v>
      </c>
    </row>
    <row r="50" spans="1:17" ht="14.45" customHeight="1" x14ac:dyDescent="0.25">
      <c r="A50" s="85" t="s">
        <v>112</v>
      </c>
      <c r="B50" s="95" t="s">
        <v>41</v>
      </c>
      <c r="C50" s="160"/>
      <c r="D50" s="160"/>
      <c r="E50" s="160"/>
      <c r="F50" s="95"/>
      <c r="G50" s="95">
        <v>2034</v>
      </c>
      <c r="H50" s="95"/>
      <c r="I50" s="95"/>
      <c r="J50" s="160"/>
      <c r="K50" s="160">
        <v>2066</v>
      </c>
      <c r="L50" s="160">
        <v>2067</v>
      </c>
      <c r="M50" s="160"/>
      <c r="N50" s="237"/>
      <c r="O50" s="221"/>
      <c r="P50" s="222">
        <v>2079</v>
      </c>
      <c r="Q50" s="222">
        <v>2046</v>
      </c>
    </row>
    <row r="51" spans="1:17" ht="14.45" customHeight="1" x14ac:dyDescent="0.25">
      <c r="A51" s="85" t="s">
        <v>135</v>
      </c>
      <c r="B51" s="84" t="s">
        <v>43</v>
      </c>
      <c r="C51" s="85"/>
      <c r="D51" s="85"/>
      <c r="E51" s="85"/>
      <c r="F51" s="84"/>
      <c r="G51" s="84"/>
      <c r="H51" s="84"/>
      <c r="I51" s="84"/>
      <c r="J51" s="85"/>
      <c r="K51" s="85"/>
      <c r="L51" s="85"/>
      <c r="M51" s="85"/>
      <c r="N51" s="175"/>
      <c r="O51" s="224"/>
      <c r="P51" s="222">
        <v>2009</v>
      </c>
      <c r="Q51" s="224"/>
    </row>
    <row r="52" spans="1:17" ht="14.45" customHeight="1" x14ac:dyDescent="0.25">
      <c r="A52" s="85" t="s">
        <v>136</v>
      </c>
      <c r="B52" s="95" t="s">
        <v>103</v>
      </c>
      <c r="C52" s="160"/>
      <c r="D52" s="160"/>
      <c r="E52" s="160"/>
      <c r="F52" s="95">
        <v>1969</v>
      </c>
      <c r="G52" s="95"/>
      <c r="H52" s="95"/>
      <c r="I52" s="95"/>
      <c r="J52" s="160"/>
      <c r="K52" s="160"/>
      <c r="L52" s="160"/>
      <c r="M52" s="160">
        <v>1991</v>
      </c>
      <c r="N52" s="237"/>
      <c r="O52" s="251">
        <v>2072</v>
      </c>
      <c r="P52" s="251"/>
      <c r="Q52" s="251"/>
    </row>
    <row r="53" spans="1:17" ht="14.45" customHeight="1" x14ac:dyDescent="0.25">
      <c r="A53" s="85" t="s">
        <v>137</v>
      </c>
      <c r="B53" s="141" t="s">
        <v>130</v>
      </c>
      <c r="C53" s="159"/>
      <c r="D53" s="159"/>
      <c r="E53" s="159"/>
      <c r="F53" s="141"/>
      <c r="G53" s="141"/>
      <c r="H53" s="141"/>
      <c r="I53" s="141"/>
      <c r="J53" s="159"/>
      <c r="K53" s="159"/>
      <c r="L53" s="159"/>
      <c r="M53" s="85">
        <v>1968</v>
      </c>
      <c r="N53" s="175"/>
      <c r="O53" s="224"/>
      <c r="P53" s="221"/>
      <c r="Q53" s="221"/>
    </row>
    <row r="54" spans="1:17" ht="14.45" customHeight="1" x14ac:dyDescent="0.25">
      <c r="A54" s="85" t="s">
        <v>138</v>
      </c>
      <c r="B54" s="95" t="s">
        <v>91</v>
      </c>
      <c r="C54" s="160"/>
      <c r="D54" s="160"/>
      <c r="E54" s="160"/>
      <c r="F54" s="95"/>
      <c r="G54" s="95"/>
      <c r="H54" s="95"/>
      <c r="I54" s="95"/>
      <c r="J54" s="160"/>
      <c r="K54" s="160"/>
      <c r="L54" s="160"/>
      <c r="M54" s="160"/>
      <c r="N54" s="237"/>
      <c r="O54" s="222">
        <v>1962</v>
      </c>
      <c r="P54" s="226"/>
      <c r="Q54" s="226"/>
    </row>
    <row r="55" spans="1:17" ht="14.45" customHeight="1" x14ac:dyDescent="0.25">
      <c r="A55" s="85" t="s">
        <v>139</v>
      </c>
      <c r="B55" s="95" t="s">
        <v>47</v>
      </c>
      <c r="C55" s="160"/>
      <c r="D55" s="160"/>
      <c r="E55" s="160"/>
      <c r="F55" s="95"/>
      <c r="G55" s="95"/>
      <c r="H55" s="95"/>
      <c r="I55" s="95"/>
      <c r="J55" s="160"/>
      <c r="K55" s="160"/>
      <c r="L55" s="160"/>
      <c r="M55" s="160"/>
      <c r="N55" s="237"/>
      <c r="O55" s="222">
        <v>1940</v>
      </c>
      <c r="P55" s="222">
        <v>1918</v>
      </c>
      <c r="Q55" s="222">
        <v>1899</v>
      </c>
    </row>
    <row r="56" spans="1:17" ht="14.45" customHeight="1" x14ac:dyDescent="0.25">
      <c r="A56" s="85" t="s">
        <v>140</v>
      </c>
      <c r="B56" s="84" t="s">
        <v>44</v>
      </c>
      <c r="C56" s="85"/>
      <c r="D56" s="85"/>
      <c r="E56" s="85"/>
      <c r="F56" s="84"/>
      <c r="G56" s="84"/>
      <c r="H56" s="84"/>
      <c r="I56" s="84">
        <v>1927</v>
      </c>
      <c r="J56" s="85"/>
      <c r="K56" s="85"/>
      <c r="L56" s="85"/>
      <c r="M56" s="85"/>
      <c r="N56" s="175"/>
      <c r="O56" s="224"/>
      <c r="P56" s="222">
        <v>1999</v>
      </c>
      <c r="Q56" s="224"/>
    </row>
    <row r="57" spans="1:17" ht="14.45" customHeight="1" x14ac:dyDescent="0.25">
      <c r="A57" s="85" t="s">
        <v>146</v>
      </c>
      <c r="B57" s="84" t="s">
        <v>42</v>
      </c>
      <c r="C57" s="85"/>
      <c r="D57" s="85"/>
      <c r="E57" s="85"/>
      <c r="F57" s="84"/>
      <c r="G57" s="84">
        <v>1904</v>
      </c>
      <c r="H57" s="84"/>
      <c r="I57" s="84"/>
      <c r="J57" s="85"/>
      <c r="K57" s="85"/>
      <c r="L57" s="85"/>
      <c r="M57" s="85"/>
      <c r="N57" s="175"/>
      <c r="O57" s="224"/>
      <c r="P57" s="222">
        <v>2040</v>
      </c>
      <c r="Q57" s="224"/>
    </row>
    <row r="58" spans="1:17" ht="14.45" customHeight="1" x14ac:dyDescent="0.25">
      <c r="A58" s="85" t="s">
        <v>154</v>
      </c>
      <c r="B58" s="84" t="s">
        <v>228</v>
      </c>
      <c r="C58" s="85"/>
      <c r="D58" s="249">
        <v>1854</v>
      </c>
      <c r="E58" s="85">
        <v>1674</v>
      </c>
      <c r="F58" s="84"/>
      <c r="G58" s="95"/>
      <c r="H58" s="95"/>
      <c r="I58" s="95"/>
      <c r="J58" s="84"/>
      <c r="K58" s="84"/>
      <c r="L58" s="84"/>
      <c r="M58" s="84"/>
      <c r="O58" s="225"/>
      <c r="P58" s="225"/>
      <c r="Q58" s="225"/>
    </row>
    <row r="59" spans="1:17" ht="14.45" customHeight="1" x14ac:dyDescent="0.25">
      <c r="A59" s="85" t="s">
        <v>161</v>
      </c>
      <c r="B59" s="84" t="s">
        <v>251</v>
      </c>
      <c r="C59" s="85"/>
      <c r="D59" s="85">
        <v>1842</v>
      </c>
      <c r="E59" s="85"/>
      <c r="F59" s="84"/>
      <c r="G59" s="84"/>
      <c r="H59" s="84"/>
      <c r="I59" s="84"/>
      <c r="J59" s="84"/>
      <c r="K59" s="84"/>
      <c r="L59" s="84"/>
      <c r="M59" s="84"/>
      <c r="O59" s="223"/>
      <c r="P59" s="223"/>
      <c r="Q59" s="223"/>
    </row>
    <row r="60" spans="1:17" ht="14.45" customHeight="1" x14ac:dyDescent="0.25">
      <c r="A60" s="85" t="s">
        <v>164</v>
      </c>
      <c r="B60" s="84" t="s">
        <v>66</v>
      </c>
      <c r="C60" s="85"/>
      <c r="D60" s="85"/>
      <c r="E60" s="85"/>
      <c r="F60" s="84"/>
      <c r="G60" s="84"/>
      <c r="H60" s="84"/>
      <c r="I60" s="84"/>
      <c r="J60" s="85"/>
      <c r="K60" s="85"/>
      <c r="L60" s="85"/>
      <c r="M60" s="85"/>
      <c r="N60" s="175"/>
      <c r="O60" s="222">
        <v>1832</v>
      </c>
      <c r="P60" s="222">
        <v>1648</v>
      </c>
      <c r="Q60" s="226"/>
    </row>
    <row r="61" spans="1:17" ht="14.45" customHeight="1" x14ac:dyDescent="0.25">
      <c r="A61" s="85" t="s">
        <v>167</v>
      </c>
      <c r="B61" s="84" t="s">
        <v>105</v>
      </c>
      <c r="C61" s="85"/>
      <c r="D61" s="85"/>
      <c r="E61" s="85"/>
      <c r="F61" s="84"/>
      <c r="G61" s="84"/>
      <c r="H61" s="84">
        <v>1780</v>
      </c>
      <c r="I61" s="84"/>
      <c r="J61" s="84"/>
      <c r="K61" s="84"/>
      <c r="L61" s="84"/>
      <c r="M61" s="84"/>
      <c r="O61" s="222" t="s">
        <v>16</v>
      </c>
      <c r="P61" s="225"/>
      <c r="Q61" s="225"/>
    </row>
    <row r="62" spans="1:17" ht="14.45" customHeight="1" x14ac:dyDescent="0.25">
      <c r="A62" s="85" t="s">
        <v>171</v>
      </c>
      <c r="B62" s="95" t="s">
        <v>48</v>
      </c>
      <c r="C62" s="160"/>
      <c r="D62" s="160"/>
      <c r="E62" s="160"/>
      <c r="F62" s="95"/>
      <c r="G62" s="95"/>
      <c r="H62" s="95"/>
      <c r="I62" s="95"/>
      <c r="J62" s="160"/>
      <c r="K62" s="160"/>
      <c r="L62" s="160"/>
      <c r="M62" s="160"/>
      <c r="N62" s="237"/>
      <c r="O62" s="221"/>
      <c r="P62" s="222">
        <v>1754</v>
      </c>
      <c r="Q62" s="222">
        <v>1835</v>
      </c>
    </row>
    <row r="63" spans="1:17" ht="14.45" customHeight="1" x14ac:dyDescent="0.25">
      <c r="A63" s="85" t="s">
        <v>176</v>
      </c>
      <c r="B63" s="95" t="s">
        <v>230</v>
      </c>
      <c r="C63" s="160"/>
      <c r="D63" s="160">
        <v>1726</v>
      </c>
      <c r="E63" s="249">
        <v>1814</v>
      </c>
      <c r="F63" s="95">
        <v>1578</v>
      </c>
      <c r="G63" s="88"/>
      <c r="H63" s="88"/>
      <c r="I63" s="88"/>
      <c r="J63" s="84"/>
      <c r="K63" s="84"/>
      <c r="L63" s="84"/>
      <c r="M63" s="84"/>
      <c r="O63" s="225"/>
      <c r="P63" s="225"/>
      <c r="Q63" s="225"/>
    </row>
    <row r="64" spans="1:17" ht="14.45" customHeight="1" x14ac:dyDescent="0.25">
      <c r="A64" s="85" t="s">
        <v>177</v>
      </c>
      <c r="B64" s="84" t="s">
        <v>153</v>
      </c>
      <c r="C64" s="85"/>
      <c r="D64" s="85"/>
      <c r="E64" s="85">
        <v>1716</v>
      </c>
      <c r="F64" s="84">
        <v>1709</v>
      </c>
      <c r="G64" s="84"/>
      <c r="H64" s="84"/>
      <c r="I64" s="84"/>
      <c r="J64" s="85">
        <v>1769</v>
      </c>
      <c r="K64" s="85">
        <v>1768</v>
      </c>
      <c r="L64" s="85">
        <v>1785</v>
      </c>
      <c r="M64" s="85">
        <v>1795</v>
      </c>
      <c r="N64" s="175"/>
      <c r="O64" s="224"/>
      <c r="P64" s="224"/>
      <c r="Q64" s="224"/>
    </row>
    <row r="65" spans="1:17" ht="14.45" customHeight="1" x14ac:dyDescent="0.25">
      <c r="A65" s="85" t="s">
        <v>185</v>
      </c>
      <c r="B65" s="141" t="s">
        <v>132</v>
      </c>
      <c r="C65" s="159"/>
      <c r="D65" s="159"/>
      <c r="E65" s="159"/>
      <c r="F65" s="141"/>
      <c r="G65" s="141"/>
      <c r="H65" s="141"/>
      <c r="I65" s="141"/>
      <c r="J65" s="159"/>
      <c r="K65" s="159"/>
      <c r="L65" s="159"/>
      <c r="M65" s="85">
        <v>1714</v>
      </c>
      <c r="N65" s="175"/>
      <c r="O65" s="224"/>
      <c r="P65" s="224"/>
      <c r="Q65" s="224"/>
    </row>
    <row r="66" spans="1:17" x14ac:dyDescent="0.25">
      <c r="A66" s="85" t="s">
        <v>213</v>
      </c>
      <c r="B66" s="95" t="s">
        <v>49</v>
      </c>
      <c r="C66" s="160"/>
      <c r="D66" s="160">
        <v>1683</v>
      </c>
      <c r="E66" s="160"/>
      <c r="F66" s="95"/>
      <c r="G66" s="95"/>
      <c r="H66" s="95"/>
      <c r="I66" s="95"/>
      <c r="J66" s="160"/>
      <c r="K66" s="160"/>
      <c r="L66" s="160"/>
      <c r="M66" s="160"/>
      <c r="N66" s="237"/>
      <c r="O66" s="222">
        <v>1724</v>
      </c>
      <c r="P66" s="222">
        <v>1721</v>
      </c>
      <c r="Q66" s="222">
        <v>1635</v>
      </c>
    </row>
    <row r="67" spans="1:17" x14ac:dyDescent="0.25">
      <c r="A67" s="85" t="s">
        <v>214</v>
      </c>
      <c r="B67" s="95" t="s">
        <v>163</v>
      </c>
      <c r="C67" s="160"/>
      <c r="D67" s="160"/>
      <c r="E67" s="160"/>
      <c r="F67" s="95"/>
      <c r="G67" s="217">
        <v>1686</v>
      </c>
      <c r="H67" s="217">
        <v>1615</v>
      </c>
      <c r="I67" s="217">
        <v>1525</v>
      </c>
      <c r="J67" s="208">
        <v>1334</v>
      </c>
      <c r="K67" s="149"/>
      <c r="L67" s="149"/>
      <c r="M67" s="149"/>
      <c r="N67" s="239"/>
      <c r="O67" s="226"/>
      <c r="P67" s="226"/>
      <c r="Q67" s="226"/>
    </row>
    <row r="68" spans="1:17" x14ac:dyDescent="0.25">
      <c r="A68" s="85" t="s">
        <v>218</v>
      </c>
      <c r="B68" s="84" t="s">
        <v>77</v>
      </c>
      <c r="C68" s="85"/>
      <c r="D68" s="85"/>
      <c r="E68" s="85"/>
      <c r="F68" s="84"/>
      <c r="G68" s="84"/>
      <c r="H68" s="84"/>
      <c r="I68" s="84"/>
      <c r="J68" s="85"/>
      <c r="K68" s="85"/>
      <c r="L68" s="85"/>
      <c r="M68" s="85"/>
      <c r="N68" s="175"/>
      <c r="O68" s="224"/>
      <c r="P68" s="224"/>
      <c r="Q68" s="222">
        <v>1672</v>
      </c>
    </row>
    <row r="69" spans="1:17" x14ac:dyDescent="0.25">
      <c r="A69" s="85" t="s">
        <v>225</v>
      </c>
      <c r="B69" s="95" t="s">
        <v>54</v>
      </c>
      <c r="C69" s="160"/>
      <c r="D69" s="160"/>
      <c r="E69" s="160"/>
      <c r="F69" s="95"/>
      <c r="G69" s="95"/>
      <c r="H69" s="95"/>
      <c r="I69" s="95"/>
      <c r="J69" s="160"/>
      <c r="K69" s="160"/>
      <c r="L69" s="218">
        <v>1627</v>
      </c>
      <c r="M69" s="160">
        <v>1624</v>
      </c>
      <c r="N69" s="237"/>
      <c r="O69" s="222">
        <v>1582</v>
      </c>
      <c r="P69" s="222">
        <v>1572</v>
      </c>
      <c r="Q69" s="222" t="s">
        <v>16</v>
      </c>
    </row>
    <row r="70" spans="1:17" x14ac:dyDescent="0.25">
      <c r="A70" s="85" t="s">
        <v>226</v>
      </c>
      <c r="B70" s="95" t="s">
        <v>92</v>
      </c>
      <c r="C70" s="160"/>
      <c r="D70" s="160"/>
      <c r="E70" s="160"/>
      <c r="F70" s="95"/>
      <c r="G70" s="95"/>
      <c r="H70" s="95"/>
      <c r="I70" s="95"/>
      <c r="J70" s="160"/>
      <c r="K70" s="160"/>
      <c r="L70" s="160"/>
      <c r="M70" s="160"/>
      <c r="N70" s="237"/>
      <c r="O70" s="222">
        <v>1557</v>
      </c>
      <c r="P70" s="226"/>
      <c r="Q70" s="226"/>
    </row>
    <row r="71" spans="1:17" x14ac:dyDescent="0.25">
      <c r="A71" s="85" t="s">
        <v>227</v>
      </c>
      <c r="B71" s="141" t="s">
        <v>133</v>
      </c>
      <c r="C71" s="159"/>
      <c r="D71" s="159"/>
      <c r="E71" s="159"/>
      <c r="F71" s="141"/>
      <c r="G71" s="141"/>
      <c r="H71" s="141"/>
      <c r="I71" s="216">
        <v>1560</v>
      </c>
      <c r="J71" s="159"/>
      <c r="K71" s="159"/>
      <c r="L71" s="249">
        <v>1555</v>
      </c>
      <c r="M71" s="85">
        <v>1554</v>
      </c>
      <c r="N71" s="175"/>
      <c r="O71" s="224"/>
      <c r="P71" s="224"/>
      <c r="Q71" s="224"/>
    </row>
    <row r="72" spans="1:17" x14ac:dyDescent="0.25">
      <c r="A72" s="85" t="s">
        <v>231</v>
      </c>
      <c r="B72" s="84" t="s">
        <v>64</v>
      </c>
      <c r="C72" s="85"/>
      <c r="D72" s="85"/>
      <c r="E72" s="85"/>
      <c r="F72" s="84"/>
      <c r="G72" s="84"/>
      <c r="H72" s="84"/>
      <c r="I72" s="84"/>
      <c r="J72" s="85"/>
      <c r="K72" s="85"/>
      <c r="L72" s="85"/>
      <c r="M72" s="85"/>
      <c r="N72" s="175"/>
      <c r="O72" s="222">
        <v>1531</v>
      </c>
      <c r="P72" s="222">
        <v>1707</v>
      </c>
      <c r="Q72" s="226"/>
    </row>
    <row r="73" spans="1:17" x14ac:dyDescent="0.25">
      <c r="A73" s="85" t="s">
        <v>256</v>
      </c>
      <c r="B73" s="84" t="s">
        <v>211</v>
      </c>
      <c r="C73" s="85"/>
      <c r="D73" s="85"/>
      <c r="E73" s="85"/>
      <c r="F73" s="84"/>
      <c r="G73" s="95">
        <v>1492</v>
      </c>
      <c r="H73" s="84"/>
      <c r="I73" s="84"/>
      <c r="J73" s="85"/>
      <c r="K73" s="85"/>
      <c r="L73" s="85"/>
      <c r="M73" s="85"/>
      <c r="N73" s="175"/>
      <c r="O73" s="222"/>
      <c r="P73" s="224"/>
      <c r="Q73" s="224"/>
    </row>
    <row r="74" spans="1:17" x14ac:dyDescent="0.25">
      <c r="A74" s="85" t="s">
        <v>257</v>
      </c>
      <c r="B74" s="84" t="s">
        <v>222</v>
      </c>
      <c r="C74" s="85"/>
      <c r="D74" s="159"/>
      <c r="E74" s="85"/>
      <c r="F74" s="208">
        <v>1456</v>
      </c>
      <c r="G74" s="84"/>
      <c r="H74" s="84"/>
      <c r="I74" s="84"/>
      <c r="J74" s="84"/>
      <c r="K74" s="84"/>
      <c r="L74" s="84"/>
      <c r="M74" s="84"/>
      <c r="O74" s="222"/>
      <c r="P74" s="224"/>
      <c r="Q74" s="224"/>
    </row>
    <row r="75" spans="1:17" x14ac:dyDescent="0.25">
      <c r="A75" s="85" t="s">
        <v>258</v>
      </c>
      <c r="B75" s="141" t="s">
        <v>145</v>
      </c>
      <c r="C75" s="159"/>
      <c r="D75" s="159"/>
      <c r="E75" s="159"/>
      <c r="F75" s="141"/>
      <c r="G75" s="141"/>
      <c r="H75" s="141"/>
      <c r="I75" s="141"/>
      <c r="J75" s="159">
        <v>1453</v>
      </c>
      <c r="K75" s="159">
        <v>1453</v>
      </c>
      <c r="L75" s="215">
        <v>1684</v>
      </c>
      <c r="M75" s="208" t="s">
        <v>16</v>
      </c>
      <c r="N75" s="240"/>
      <c r="O75" s="226"/>
      <c r="P75" s="226"/>
      <c r="Q75" s="226"/>
    </row>
    <row r="76" spans="1:17" x14ac:dyDescent="0.25">
      <c r="A76" s="85" t="s">
        <v>259</v>
      </c>
      <c r="B76" s="95" t="s">
        <v>52</v>
      </c>
      <c r="C76" s="160"/>
      <c r="D76" s="160"/>
      <c r="E76" s="160"/>
      <c r="F76" s="95"/>
      <c r="G76" s="95">
        <v>1420</v>
      </c>
      <c r="H76" s="95">
        <v>1568</v>
      </c>
      <c r="I76" s="95">
        <v>1581</v>
      </c>
      <c r="J76" s="160"/>
      <c r="K76" s="218">
        <v>1631</v>
      </c>
      <c r="L76" s="160"/>
      <c r="M76" s="160"/>
      <c r="N76" s="237"/>
      <c r="O76" s="222" t="s">
        <v>16</v>
      </c>
      <c r="P76" s="222" t="s">
        <v>16</v>
      </c>
      <c r="Q76" s="222" t="s">
        <v>16</v>
      </c>
    </row>
    <row r="77" spans="1:17" x14ac:dyDescent="0.25">
      <c r="A77" s="85" t="s">
        <v>260</v>
      </c>
      <c r="B77" s="84" t="s">
        <v>57</v>
      </c>
      <c r="C77" s="85"/>
      <c r="D77" s="85"/>
      <c r="E77" s="85"/>
      <c r="F77" s="84"/>
      <c r="G77" s="84"/>
      <c r="H77" s="84"/>
      <c r="I77" s="84"/>
      <c r="J77" s="85"/>
      <c r="K77" s="85"/>
      <c r="L77" s="85"/>
      <c r="M77" s="85"/>
      <c r="N77" s="175"/>
      <c r="O77" s="222" t="s">
        <v>16</v>
      </c>
      <c r="P77" s="222" t="s">
        <v>16</v>
      </c>
      <c r="Q77" s="224"/>
    </row>
    <row r="78" spans="1:17" x14ac:dyDescent="0.25">
      <c r="A78" s="85" t="s">
        <v>261</v>
      </c>
      <c r="B78" s="84" t="s">
        <v>50</v>
      </c>
      <c r="C78" s="85"/>
      <c r="D78" s="85"/>
      <c r="E78" s="85"/>
      <c r="F78" s="84"/>
      <c r="G78" s="84"/>
      <c r="H78" s="84"/>
      <c r="I78" s="84"/>
      <c r="J78" s="85"/>
      <c r="K78" s="85"/>
      <c r="L78" s="85"/>
      <c r="M78" s="85"/>
      <c r="N78" s="175"/>
      <c r="O78" s="224"/>
      <c r="P78" s="224"/>
      <c r="Q78" s="222" t="s">
        <v>16</v>
      </c>
    </row>
    <row r="79" spans="1:17" x14ac:dyDescent="0.25">
      <c r="A79" s="85" t="s">
        <v>304</v>
      </c>
      <c r="B79" s="84" t="s">
        <v>160</v>
      </c>
      <c r="C79" s="85"/>
      <c r="D79" s="85"/>
      <c r="E79" s="85"/>
      <c r="F79" s="84"/>
      <c r="G79" s="84"/>
      <c r="H79" s="84"/>
      <c r="I79" s="84"/>
      <c r="J79" s="208" t="s">
        <v>16</v>
      </c>
      <c r="K79" s="85"/>
      <c r="L79" s="85"/>
      <c r="M79" s="85"/>
      <c r="N79" s="175"/>
      <c r="O79" s="224"/>
      <c r="P79" s="224"/>
      <c r="Q79" s="222" t="s">
        <v>16</v>
      </c>
    </row>
    <row r="80" spans="1:17" x14ac:dyDescent="0.25">
      <c r="A80" s="85" t="s">
        <v>305</v>
      </c>
      <c r="B80" s="84" t="s">
        <v>159</v>
      </c>
      <c r="C80" s="85"/>
      <c r="D80" s="85"/>
      <c r="E80" s="85"/>
      <c r="F80" s="84"/>
      <c r="G80" s="84"/>
      <c r="H80" s="84"/>
      <c r="I80" s="84"/>
      <c r="J80" s="208" t="s">
        <v>162</v>
      </c>
      <c r="K80" s="85"/>
      <c r="L80" s="85"/>
      <c r="M80" s="85"/>
      <c r="N80" s="175"/>
      <c r="O80" s="231"/>
      <c r="P80" s="231"/>
      <c r="Q80" s="231"/>
    </row>
    <row r="81" spans="1:17" x14ac:dyDescent="0.25">
      <c r="A81" s="85" t="s">
        <v>306</v>
      </c>
      <c r="B81" s="84" t="s">
        <v>186</v>
      </c>
      <c r="C81" s="85"/>
      <c r="D81" s="85"/>
      <c r="E81" s="85"/>
      <c r="F81" s="84"/>
      <c r="G81" s="84"/>
      <c r="H81" s="208" t="s">
        <v>162</v>
      </c>
      <c r="I81" s="84"/>
      <c r="J81" s="84"/>
      <c r="K81" s="84"/>
      <c r="L81" s="84"/>
      <c r="M81" s="84"/>
      <c r="O81" s="225"/>
      <c r="P81" s="225"/>
      <c r="Q81" s="225"/>
    </row>
    <row r="82" spans="1:17" x14ac:dyDescent="0.25">
      <c r="A82" s="85" t="s">
        <v>307</v>
      </c>
      <c r="B82" s="84" t="s">
        <v>212</v>
      </c>
      <c r="C82" s="85"/>
      <c r="D82" s="85"/>
      <c r="E82" s="85"/>
      <c r="F82" s="208" t="s">
        <v>162</v>
      </c>
      <c r="G82" s="208" t="s">
        <v>162</v>
      </c>
      <c r="H82" s="84"/>
      <c r="I82" s="84"/>
      <c r="J82" s="85"/>
      <c r="K82" s="85"/>
      <c r="L82" s="85"/>
      <c r="M82" s="85"/>
      <c r="N82" s="175"/>
      <c r="O82" s="222"/>
      <c r="P82" s="224"/>
      <c r="Q82" s="224"/>
    </row>
    <row r="83" spans="1:17" x14ac:dyDescent="0.25">
      <c r="A83" s="85" t="s">
        <v>308</v>
      </c>
      <c r="B83" s="84" t="s">
        <v>255</v>
      </c>
      <c r="C83" s="85"/>
      <c r="D83" s="208" t="s">
        <v>162</v>
      </c>
      <c r="E83" s="85"/>
      <c r="F83" s="84"/>
      <c r="G83" s="84"/>
      <c r="H83" s="84"/>
      <c r="I83" s="84"/>
      <c r="J83" s="84"/>
      <c r="K83" s="84"/>
      <c r="L83" s="84"/>
      <c r="M83" s="84"/>
      <c r="O83" s="224"/>
      <c r="P83" s="222"/>
      <c r="Q83" s="224"/>
    </row>
    <row r="84" spans="1:17" x14ac:dyDescent="0.25">
      <c r="A84" s="85" t="s">
        <v>330</v>
      </c>
      <c r="B84" s="84" t="s">
        <v>253</v>
      </c>
      <c r="C84" s="85"/>
      <c r="D84" s="208" t="s">
        <v>162</v>
      </c>
      <c r="E84" s="85"/>
      <c r="F84" s="84"/>
      <c r="G84" s="84"/>
      <c r="H84" s="84"/>
      <c r="I84" s="84"/>
      <c r="J84" s="84"/>
      <c r="K84" s="84"/>
      <c r="L84" s="84"/>
      <c r="M84" s="84"/>
      <c r="O84" s="224"/>
      <c r="P84" s="222"/>
      <c r="Q84" s="224"/>
    </row>
    <row r="85" spans="1:17" x14ac:dyDescent="0.25">
      <c r="A85" s="85" t="s">
        <v>337</v>
      </c>
      <c r="B85" s="84" t="s">
        <v>254</v>
      </c>
      <c r="C85" s="85"/>
      <c r="D85" s="208" t="s">
        <v>162</v>
      </c>
      <c r="E85" s="85"/>
      <c r="F85" s="84"/>
      <c r="G85" s="84"/>
      <c r="H85" s="84"/>
      <c r="I85" s="84"/>
      <c r="J85" s="84"/>
      <c r="K85" s="84"/>
      <c r="L85" s="84"/>
      <c r="M85" s="84"/>
      <c r="O85" s="224"/>
      <c r="P85" s="222"/>
      <c r="Q85" s="224"/>
    </row>
  </sheetData>
  <sortState ref="B14:P34">
    <sortCondition descending="1" ref="G14:G34"/>
  </sortState>
  <mergeCells count="2">
    <mergeCell ref="Q4:Q5"/>
    <mergeCell ref="AG4:A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16" sqref="O16"/>
    </sheetView>
  </sheetViews>
  <sheetFormatPr defaultColWidth="9.140625" defaultRowHeight="15.75" x14ac:dyDescent="0.25"/>
  <cols>
    <col min="1" max="1" width="6.140625" style="178" customWidth="1"/>
    <col min="2" max="2" width="13.7109375" style="198" customWidth="1"/>
    <col min="3" max="3" width="2" style="198" customWidth="1"/>
    <col min="4" max="4" width="17.28515625" style="178" customWidth="1"/>
    <col min="5" max="5" width="19.28515625" style="178" bestFit="1" customWidth="1"/>
    <col min="6" max="6" width="17.28515625" style="178" customWidth="1"/>
    <col min="7" max="7" width="5.5703125" style="178" customWidth="1"/>
    <col min="8" max="8" width="3.7109375" style="178" bestFit="1" customWidth="1"/>
    <col min="9" max="9" width="15" style="178" customWidth="1"/>
    <col min="10" max="12" width="6.85546875" style="178" customWidth="1"/>
    <col min="13" max="13" width="5.140625" style="178" customWidth="1"/>
    <col min="14" max="14" width="7" style="198" customWidth="1"/>
    <col min="15" max="15" width="21.5703125" style="178" customWidth="1"/>
    <col min="16" max="16" width="11.5703125" style="179" bestFit="1" customWidth="1"/>
    <col min="17" max="16384" width="9.140625" style="178"/>
  </cols>
  <sheetData>
    <row r="1" spans="1:16" x14ac:dyDescent="0.25">
      <c r="B1" s="197" t="s">
        <v>187</v>
      </c>
      <c r="C1" s="197"/>
    </row>
    <row r="2" spans="1:16" x14ac:dyDescent="0.25">
      <c r="I2" s="197" t="s">
        <v>188</v>
      </c>
      <c r="J2" s="179"/>
      <c r="N2" s="197" t="s">
        <v>233</v>
      </c>
    </row>
    <row r="3" spans="1:16" x14ac:dyDescent="0.25">
      <c r="I3" s="199"/>
      <c r="J3" s="179"/>
    </row>
    <row r="4" spans="1:16" x14ac:dyDescent="0.25">
      <c r="J4" s="396" t="s">
        <v>189</v>
      </c>
      <c r="K4" s="396"/>
      <c r="L4" s="396"/>
    </row>
    <row r="5" spans="1:16" s="179" customFormat="1" x14ac:dyDescent="0.25">
      <c r="B5" s="198"/>
      <c r="C5" s="198"/>
      <c r="D5" s="200" t="s">
        <v>19</v>
      </c>
      <c r="E5" s="200" t="s">
        <v>20</v>
      </c>
      <c r="F5" s="200" t="s">
        <v>21</v>
      </c>
      <c r="J5" s="200" t="s">
        <v>19</v>
      </c>
      <c r="K5" s="200" t="s">
        <v>20</v>
      </c>
      <c r="L5" s="200" t="s">
        <v>21</v>
      </c>
      <c r="N5" s="200" t="s">
        <v>235</v>
      </c>
      <c r="O5" s="200" t="s">
        <v>1</v>
      </c>
      <c r="P5" s="200" t="s">
        <v>234</v>
      </c>
    </row>
    <row r="6" spans="1:16" x14ac:dyDescent="0.25">
      <c r="A6" s="182" t="s">
        <v>19</v>
      </c>
      <c r="B6" s="201">
        <v>2010</v>
      </c>
      <c r="C6" s="202"/>
      <c r="D6" s="184" t="s">
        <v>39</v>
      </c>
      <c r="E6" s="184" t="s">
        <v>41</v>
      </c>
      <c r="F6" s="184" t="s">
        <v>45</v>
      </c>
      <c r="H6" s="182" t="s">
        <v>19</v>
      </c>
      <c r="I6" s="183" t="s">
        <v>190</v>
      </c>
      <c r="J6" s="182">
        <v>5</v>
      </c>
      <c r="K6" s="182">
        <v>1</v>
      </c>
      <c r="L6" s="182">
        <v>3</v>
      </c>
    </row>
    <row r="7" spans="1:16" x14ac:dyDescent="0.25">
      <c r="A7" s="182" t="s">
        <v>20</v>
      </c>
      <c r="B7" s="201">
        <v>2011</v>
      </c>
      <c r="C7" s="202"/>
      <c r="D7" s="184" t="s">
        <v>45</v>
      </c>
      <c r="E7" s="184" t="s">
        <v>41</v>
      </c>
      <c r="F7" s="184" t="s">
        <v>46</v>
      </c>
      <c r="H7" s="182" t="s">
        <v>20</v>
      </c>
      <c r="I7" s="183" t="s">
        <v>194</v>
      </c>
      <c r="J7" s="182">
        <v>2</v>
      </c>
      <c r="K7" s="182"/>
      <c r="L7" s="182">
        <v>1</v>
      </c>
      <c r="N7" s="248">
        <v>2012</v>
      </c>
      <c r="O7" s="184" t="s">
        <v>132</v>
      </c>
      <c r="P7" s="182">
        <v>39</v>
      </c>
    </row>
    <row r="8" spans="1:16" x14ac:dyDescent="0.25">
      <c r="A8" s="182" t="s">
        <v>21</v>
      </c>
      <c r="B8" s="201" t="s">
        <v>192</v>
      </c>
      <c r="C8" s="202"/>
      <c r="D8" s="184" t="s">
        <v>90</v>
      </c>
      <c r="E8" s="184" t="s">
        <v>103</v>
      </c>
      <c r="F8" s="184" t="s">
        <v>193</v>
      </c>
      <c r="H8" s="182" t="s">
        <v>21</v>
      </c>
      <c r="I8" s="183" t="s">
        <v>191</v>
      </c>
      <c r="J8" s="182">
        <v>1</v>
      </c>
      <c r="K8" s="182">
        <v>3</v>
      </c>
      <c r="L8" s="182"/>
      <c r="N8" s="248">
        <v>2013</v>
      </c>
      <c r="O8" s="184" t="s">
        <v>148</v>
      </c>
      <c r="P8" s="182">
        <v>72</v>
      </c>
    </row>
    <row r="9" spans="1:16" x14ac:dyDescent="0.25">
      <c r="A9" s="182" t="s">
        <v>22</v>
      </c>
      <c r="B9" s="201" t="s">
        <v>195</v>
      </c>
      <c r="C9" s="202"/>
      <c r="D9" s="184" t="s">
        <v>129</v>
      </c>
      <c r="E9" s="184" t="s">
        <v>103</v>
      </c>
      <c r="F9" s="184" t="s">
        <v>45</v>
      </c>
      <c r="H9" s="182" t="s">
        <v>22</v>
      </c>
      <c r="I9" s="183" t="s">
        <v>204</v>
      </c>
      <c r="J9" s="182">
        <v>1</v>
      </c>
      <c r="K9" s="182">
        <v>3</v>
      </c>
      <c r="L9" s="182"/>
      <c r="N9" s="248">
        <v>2013</v>
      </c>
      <c r="O9" s="184" t="s">
        <v>99</v>
      </c>
      <c r="P9" s="182">
        <v>62</v>
      </c>
    </row>
    <row r="10" spans="1:16" x14ac:dyDescent="0.25">
      <c r="A10" s="182" t="s">
        <v>23</v>
      </c>
      <c r="B10" s="201" t="s">
        <v>197</v>
      </c>
      <c r="C10" s="202"/>
      <c r="D10" s="184" t="s">
        <v>41</v>
      </c>
      <c r="E10" s="184" t="s">
        <v>45</v>
      </c>
      <c r="F10" s="184" t="s">
        <v>148</v>
      </c>
      <c r="H10" s="182" t="s">
        <v>23</v>
      </c>
      <c r="I10" s="183" t="s">
        <v>242</v>
      </c>
      <c r="J10" s="182">
        <v>1</v>
      </c>
      <c r="K10" s="182">
        <v>1</v>
      </c>
      <c r="L10" s="182"/>
      <c r="N10" s="277">
        <v>2014</v>
      </c>
      <c r="O10" s="278" t="s">
        <v>163</v>
      </c>
      <c r="P10" s="279">
        <v>213</v>
      </c>
    </row>
    <row r="11" spans="1:16" x14ac:dyDescent="0.25">
      <c r="A11" s="182" t="s">
        <v>24</v>
      </c>
      <c r="B11" s="201" t="s">
        <v>199</v>
      </c>
      <c r="C11" s="202"/>
      <c r="D11" s="184" t="s">
        <v>45</v>
      </c>
      <c r="E11" s="184" t="s">
        <v>41</v>
      </c>
      <c r="F11" s="184" t="s">
        <v>46</v>
      </c>
      <c r="H11" s="182" t="s">
        <v>24</v>
      </c>
      <c r="I11" s="183" t="s">
        <v>196</v>
      </c>
      <c r="J11" s="182">
        <v>1</v>
      </c>
      <c r="K11" s="182"/>
      <c r="L11" s="182"/>
      <c r="N11" s="280">
        <v>2014</v>
      </c>
      <c r="O11" s="281" t="s">
        <v>166</v>
      </c>
      <c r="P11" s="282">
        <v>132</v>
      </c>
    </row>
    <row r="12" spans="1:16" x14ac:dyDescent="0.25">
      <c r="A12" s="182" t="s">
        <v>25</v>
      </c>
      <c r="B12" s="201" t="s">
        <v>201</v>
      </c>
      <c r="C12" s="202"/>
      <c r="D12" s="184" t="s">
        <v>148</v>
      </c>
      <c r="E12" s="184" t="s">
        <v>131</v>
      </c>
      <c r="F12" s="184" t="s">
        <v>46</v>
      </c>
      <c r="H12" s="182" t="s">
        <v>25</v>
      </c>
      <c r="I12" s="183" t="s">
        <v>198</v>
      </c>
      <c r="J12" s="182">
        <v>1</v>
      </c>
      <c r="K12" s="182"/>
      <c r="L12" s="182"/>
      <c r="N12" s="248">
        <v>2015</v>
      </c>
      <c r="O12" s="184" t="s">
        <v>175</v>
      </c>
      <c r="P12" s="182">
        <v>128</v>
      </c>
    </row>
    <row r="13" spans="1:16" x14ac:dyDescent="0.25">
      <c r="A13" s="182" t="s">
        <v>26</v>
      </c>
      <c r="B13" s="201" t="s">
        <v>203</v>
      </c>
      <c r="C13" s="202"/>
      <c r="D13" s="184" t="s">
        <v>45</v>
      </c>
      <c r="E13" s="184" t="s">
        <v>131</v>
      </c>
      <c r="F13" s="184" t="s">
        <v>46</v>
      </c>
      <c r="H13" s="182" t="s">
        <v>26</v>
      </c>
      <c r="I13" s="183" t="s">
        <v>200</v>
      </c>
      <c r="J13" s="182">
        <v>1</v>
      </c>
      <c r="K13" s="182"/>
      <c r="L13" s="182"/>
      <c r="N13" s="248">
        <v>2015</v>
      </c>
      <c r="O13" s="184" t="s">
        <v>148</v>
      </c>
      <c r="P13" s="182">
        <v>120</v>
      </c>
    </row>
    <row r="14" spans="1:16" x14ac:dyDescent="0.25">
      <c r="A14" s="182" t="s">
        <v>27</v>
      </c>
      <c r="B14" s="201" t="s">
        <v>205</v>
      </c>
      <c r="C14" s="202"/>
      <c r="D14" s="184" t="s">
        <v>45</v>
      </c>
      <c r="E14" s="184" t="s">
        <v>46</v>
      </c>
      <c r="F14" s="184" t="s">
        <v>170</v>
      </c>
      <c r="H14" s="182" t="s">
        <v>27</v>
      </c>
      <c r="I14" s="183" t="s">
        <v>202</v>
      </c>
      <c r="J14" s="182"/>
      <c r="K14" s="182">
        <v>3</v>
      </c>
      <c r="L14" s="182"/>
      <c r="N14" s="248">
        <v>2016</v>
      </c>
      <c r="O14" s="184" t="s">
        <v>230</v>
      </c>
      <c r="P14" s="182">
        <v>117</v>
      </c>
    </row>
    <row r="15" spans="1:16" x14ac:dyDescent="0.25">
      <c r="A15" s="182" t="s">
        <v>28</v>
      </c>
      <c r="B15" s="201" t="s">
        <v>207</v>
      </c>
      <c r="C15" s="202"/>
      <c r="D15" s="248" t="s">
        <v>148</v>
      </c>
      <c r="E15" s="248" t="s">
        <v>131</v>
      </c>
      <c r="F15" s="248" t="s">
        <v>45</v>
      </c>
      <c r="H15" s="182" t="s">
        <v>28</v>
      </c>
      <c r="I15" s="183" t="s">
        <v>206</v>
      </c>
      <c r="J15" s="182"/>
      <c r="K15" s="182">
        <v>1</v>
      </c>
      <c r="L15" s="182">
        <v>4</v>
      </c>
      <c r="N15" s="276">
        <v>2016</v>
      </c>
      <c r="O15" s="276" t="s">
        <v>166</v>
      </c>
      <c r="P15" s="275">
        <v>189</v>
      </c>
    </row>
    <row r="16" spans="1:16" x14ac:dyDescent="0.25">
      <c r="A16" s="182" t="s">
        <v>29</v>
      </c>
      <c r="B16" s="201" t="s">
        <v>229</v>
      </c>
      <c r="C16" s="202"/>
      <c r="D16" s="248" t="s">
        <v>131</v>
      </c>
      <c r="E16" s="248" t="s">
        <v>103</v>
      </c>
      <c r="F16" s="248" t="s">
        <v>230</v>
      </c>
      <c r="H16" s="182" t="s">
        <v>29</v>
      </c>
      <c r="I16" s="183" t="s">
        <v>241</v>
      </c>
      <c r="J16" s="182"/>
      <c r="K16" s="182">
        <v>1</v>
      </c>
      <c r="L16" s="182"/>
      <c r="N16" s="248">
        <v>2017</v>
      </c>
      <c r="O16" s="248" t="s">
        <v>252</v>
      </c>
      <c r="P16" s="182">
        <v>81</v>
      </c>
    </row>
    <row r="17" spans="1:16" x14ac:dyDescent="0.25">
      <c r="A17" s="182" t="s">
        <v>30</v>
      </c>
      <c r="B17" s="201" t="s">
        <v>237</v>
      </c>
      <c r="C17" s="202"/>
      <c r="D17" s="248" t="s">
        <v>166</v>
      </c>
      <c r="E17" s="248" t="s">
        <v>228</v>
      </c>
      <c r="F17" s="248" t="s">
        <v>230</v>
      </c>
      <c r="H17" s="182" t="s">
        <v>30</v>
      </c>
      <c r="I17" s="183" t="s">
        <v>232</v>
      </c>
      <c r="J17" s="182"/>
      <c r="K17" s="182"/>
      <c r="L17" s="182">
        <v>2</v>
      </c>
      <c r="N17" s="248">
        <v>2017</v>
      </c>
      <c r="O17" s="182" t="s">
        <v>236</v>
      </c>
      <c r="P17" s="182"/>
    </row>
    <row r="18" spans="1:16" x14ac:dyDescent="0.25">
      <c r="A18" s="182" t="s">
        <v>31</v>
      </c>
      <c r="B18" s="201" t="s">
        <v>243</v>
      </c>
      <c r="C18" s="202"/>
      <c r="D18" s="248" t="s">
        <v>45</v>
      </c>
      <c r="E18" s="248" t="s">
        <v>166</v>
      </c>
      <c r="F18" s="248" t="s">
        <v>251</v>
      </c>
      <c r="H18" s="182" t="s">
        <v>31</v>
      </c>
      <c r="I18" s="183" t="s">
        <v>208</v>
      </c>
      <c r="J18" s="182"/>
      <c r="K18" s="182"/>
      <c r="L18" s="182">
        <v>1</v>
      </c>
    </row>
    <row r="19" spans="1:16" x14ac:dyDescent="0.25">
      <c r="A19" s="182" t="s">
        <v>32</v>
      </c>
      <c r="B19" s="201" t="s">
        <v>268</v>
      </c>
      <c r="C19" s="202"/>
      <c r="D19" s="182" t="s">
        <v>269</v>
      </c>
      <c r="E19" s="182" t="s">
        <v>269</v>
      </c>
      <c r="F19" s="182" t="s">
        <v>269</v>
      </c>
      <c r="H19" s="182" t="s">
        <v>32</v>
      </c>
      <c r="I19" s="183" t="s">
        <v>209</v>
      </c>
      <c r="J19" s="182"/>
      <c r="K19" s="182"/>
      <c r="L19" s="182">
        <v>1</v>
      </c>
    </row>
    <row r="20" spans="1:16" x14ac:dyDescent="0.25">
      <c r="B20" s="202"/>
      <c r="C20" s="202"/>
      <c r="H20" s="182" t="s">
        <v>33</v>
      </c>
      <c r="I20" s="183" t="s">
        <v>267</v>
      </c>
      <c r="J20" s="182"/>
      <c r="K20" s="182"/>
      <c r="L20" s="182">
        <v>1</v>
      </c>
    </row>
    <row r="21" spans="1:16" x14ac:dyDescent="0.25">
      <c r="B21" s="202"/>
      <c r="C21" s="202"/>
    </row>
    <row r="22" spans="1:16" x14ac:dyDescent="0.25">
      <c r="B22" s="202"/>
      <c r="C22" s="202"/>
    </row>
    <row r="23" spans="1:16" x14ac:dyDescent="0.25">
      <c r="B23" s="202"/>
      <c r="C23" s="202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2016-02-02T20:19:31Z</cp:lastPrinted>
  <dcterms:created xsi:type="dcterms:W3CDTF">2010-12-08T20:18:01Z</dcterms:created>
  <dcterms:modified xsi:type="dcterms:W3CDTF">2017-10-25T08:34:42Z</dcterms:modified>
</cp:coreProperties>
</file>