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_šachy\BŠŠ\Soutěže\Klub\Klub 18 jaro\"/>
    </mc:Choice>
  </mc:AlternateContent>
  <bookViews>
    <workbookView xWindow="0" yWindow="0" windowWidth="23040" windowHeight="9384"/>
  </bookViews>
  <sheets>
    <sheet name="Podle pořadí" sheetId="1" r:id="rId1"/>
    <sheet name="Podle ELO" sheetId="2" r:id="rId2"/>
    <sheet name="Losování" sheetId="4" r:id="rId3"/>
    <sheet name="Tabulka" sheetId="3" r:id="rId4"/>
    <sheet name="ELO" sheetId="8" r:id="rId5"/>
    <sheet name="Ceny" sheetId="5" r:id="rId6"/>
    <sheet name="History" sheetId="7" r:id="rId7"/>
    <sheet name="Medailisté" sheetId="10" r:id="rId8"/>
  </sheets>
  <calcPr calcId="152511"/>
</workbook>
</file>

<file path=xl/calcChain.xml><?xml version="1.0" encoding="utf-8"?>
<calcChain xmlns="http://schemas.openxmlformats.org/spreadsheetml/2006/main">
  <c r="L14" i="5" l="1"/>
  <c r="AC71" i="2" l="1"/>
  <c r="AL76" i="3"/>
  <c r="AN75" i="3"/>
  <c r="AL75" i="3"/>
  <c r="O38" i="8"/>
  <c r="AM75" i="3" l="1"/>
  <c r="O37" i="8"/>
  <c r="M79" i="1" l="1"/>
  <c r="AA79" i="1"/>
  <c r="AC69" i="2"/>
  <c r="AL74" i="3"/>
  <c r="AN73" i="3"/>
  <c r="AL73" i="3"/>
  <c r="AM73" i="3" l="1"/>
  <c r="O34" i="8"/>
  <c r="O35" i="8"/>
  <c r="O36" i="8"/>
  <c r="O31" i="8"/>
  <c r="AL72" i="3" l="1"/>
  <c r="AN71" i="3"/>
  <c r="AL71" i="3"/>
  <c r="AL70" i="3"/>
  <c r="AN69" i="3"/>
  <c r="AL69" i="3"/>
  <c r="AC67" i="2"/>
  <c r="AC65" i="2"/>
  <c r="AM71" i="3" l="1"/>
  <c r="AM69" i="3"/>
  <c r="AL68" i="3"/>
  <c r="AN67" i="3"/>
  <c r="AL67" i="3"/>
  <c r="AL66" i="3"/>
  <c r="AN65" i="3"/>
  <c r="AL65" i="3"/>
  <c r="AL64" i="3"/>
  <c r="AN63" i="3"/>
  <c r="AL63" i="3"/>
  <c r="AL62" i="3"/>
  <c r="AN61" i="3"/>
  <c r="AL61" i="3"/>
  <c r="O33" i="8"/>
  <c r="O32" i="8"/>
  <c r="AC63" i="2"/>
  <c r="AC61" i="2"/>
  <c r="AC59" i="2"/>
  <c r="AC57" i="2"/>
  <c r="AM61" i="3" l="1"/>
  <c r="AM67" i="3"/>
  <c r="AM65" i="3"/>
  <c r="AM63" i="3"/>
  <c r="AC51" i="2" l="1"/>
  <c r="AC53" i="2"/>
  <c r="O30" i="8" l="1"/>
  <c r="AC55" i="2" l="1"/>
  <c r="AN59" i="3"/>
  <c r="AN57" i="3"/>
  <c r="AN55" i="3"/>
  <c r="AN53" i="3"/>
  <c r="AN51" i="3"/>
  <c r="AN49" i="3"/>
  <c r="AN47" i="3"/>
  <c r="AN45" i="3"/>
  <c r="AN43" i="3"/>
  <c r="AN41" i="3"/>
  <c r="AN39" i="3"/>
  <c r="AN37" i="3"/>
  <c r="AN35" i="3"/>
  <c r="AN33" i="3"/>
  <c r="AN31" i="3"/>
  <c r="AN29" i="3"/>
  <c r="AN27" i="3"/>
  <c r="AN25" i="3"/>
  <c r="AN23" i="3"/>
  <c r="AN21" i="3"/>
  <c r="AN19" i="3"/>
  <c r="AN17" i="3"/>
  <c r="AN15" i="3"/>
  <c r="AN13" i="3"/>
  <c r="AN11" i="3"/>
  <c r="AN9" i="3"/>
  <c r="AL60" i="3"/>
  <c r="AL59" i="3"/>
  <c r="AL58" i="3"/>
  <c r="AL57" i="3"/>
  <c r="AM59" i="3" l="1"/>
  <c r="AM57" i="3"/>
  <c r="O22" i="8"/>
  <c r="Q22" i="8" s="1"/>
  <c r="O29" i="8" l="1"/>
  <c r="O28" i="8"/>
  <c r="AC49" i="2"/>
  <c r="AL53" i="3"/>
  <c r="AL54" i="3"/>
  <c r="AL55" i="3"/>
  <c r="AL56" i="3"/>
  <c r="AM55" i="3" l="1"/>
  <c r="AM53" i="3"/>
  <c r="AL52" i="3" l="1"/>
  <c r="AL51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H14" i="5" l="1"/>
  <c r="O27" i="8" l="1"/>
  <c r="O26" i="8" l="1"/>
  <c r="B75" i="1" l="1"/>
  <c r="B1" i="1" l="1"/>
  <c r="K5" i="1"/>
  <c r="M5" i="1"/>
  <c r="O5" i="1"/>
  <c r="Q5" i="1"/>
  <c r="S5" i="1"/>
  <c r="U5" i="1"/>
  <c r="W5" i="1"/>
  <c r="Y5" i="1"/>
  <c r="AA5" i="1"/>
  <c r="I5" i="1"/>
  <c r="G5" i="1"/>
  <c r="C14" i="5"/>
  <c r="I17" i="5" s="1"/>
  <c r="O19" i="8" l="1"/>
  <c r="Q19" i="8" s="1"/>
  <c r="O9" i="8"/>
  <c r="Q9" i="8" s="1"/>
  <c r="M78" i="1" l="1"/>
  <c r="O23" i="8"/>
  <c r="Q23" i="8" s="1"/>
  <c r="O24" i="8"/>
  <c r="Q24" i="8" s="1"/>
  <c r="O25" i="8"/>
  <c r="Q25" i="8" s="1"/>
  <c r="R1" i="1"/>
  <c r="AA78" i="1"/>
  <c r="Y79" i="1"/>
  <c r="Y78" i="1"/>
  <c r="W79" i="1"/>
  <c r="W78" i="1"/>
  <c r="U79" i="1"/>
  <c r="U78" i="1"/>
  <c r="S79" i="1"/>
  <c r="S78" i="1"/>
  <c r="Q79" i="1"/>
  <c r="Q78" i="1"/>
  <c r="O79" i="1"/>
  <c r="O78" i="1"/>
  <c r="K79" i="1"/>
  <c r="K78" i="1"/>
  <c r="F79" i="2"/>
  <c r="H79" i="2" s="1"/>
  <c r="O6" i="8"/>
  <c r="AC7" i="2" s="1"/>
  <c r="O7" i="8"/>
  <c r="AC9" i="2" s="1"/>
  <c r="O8" i="8"/>
  <c r="AC11" i="2" s="1"/>
  <c r="AC13" i="2"/>
  <c r="O10" i="8"/>
  <c r="AC15" i="2" s="1"/>
  <c r="O11" i="8"/>
  <c r="AC17" i="2" s="1"/>
  <c r="O12" i="8"/>
  <c r="AC19" i="2" s="1"/>
  <c r="O13" i="8"/>
  <c r="Q13" i="8" s="1"/>
  <c r="O14" i="8"/>
  <c r="AC23" i="2" s="1"/>
  <c r="O15" i="8"/>
  <c r="Q15" i="8" s="1"/>
  <c r="O16" i="8"/>
  <c r="AC27" i="2" s="1"/>
  <c r="O17" i="8"/>
  <c r="AC29" i="2" s="1"/>
  <c r="O18" i="8"/>
  <c r="AC31" i="2" s="1"/>
  <c r="AC33" i="2"/>
  <c r="O20" i="8"/>
  <c r="AC35" i="2" s="1"/>
  <c r="O21" i="8"/>
  <c r="AC45" i="2"/>
  <c r="O5" i="8"/>
  <c r="AC5" i="2" s="1"/>
  <c r="I79" i="1"/>
  <c r="B76" i="1"/>
  <c r="I78" i="1"/>
  <c r="G79" i="1"/>
  <c r="G78" i="1"/>
  <c r="AM51" i="3" l="1"/>
  <c r="AC37" i="2"/>
  <c r="Q21" i="8"/>
  <c r="AM39" i="3"/>
  <c r="AM43" i="3"/>
  <c r="AC41" i="2"/>
  <c r="Q5" i="8"/>
  <c r="AC21" i="2"/>
  <c r="Q8" i="8"/>
  <c r="AC47" i="2"/>
  <c r="AC43" i="2"/>
  <c r="Q16" i="8"/>
  <c r="AM49" i="3"/>
  <c r="AM41" i="3"/>
  <c r="AC39" i="2"/>
  <c r="AC25" i="2"/>
  <c r="G80" i="1"/>
  <c r="Q18" i="8"/>
  <c r="Q10" i="8"/>
  <c r="AM25" i="3"/>
  <c r="Q20" i="8"/>
  <c r="Q12" i="8"/>
  <c r="Q17" i="8"/>
  <c r="Q11" i="8"/>
  <c r="Q7" i="8"/>
  <c r="Q6" i="8"/>
  <c r="Q14" i="8"/>
  <c r="AM45" i="3"/>
  <c r="AM47" i="3"/>
  <c r="AM35" i="3"/>
  <c r="AM37" i="3"/>
  <c r="AM31" i="3"/>
  <c r="AM29" i="3"/>
  <c r="AM23" i="3"/>
  <c r="AM13" i="3"/>
  <c r="J79" i="2"/>
  <c r="K80" i="1" s="1"/>
  <c r="I80" i="1"/>
  <c r="AM15" i="3"/>
  <c r="AM27" i="3"/>
  <c r="AM21" i="3"/>
  <c r="AM17" i="3"/>
  <c r="AM11" i="3"/>
  <c r="AM33" i="3"/>
  <c r="AM19" i="3"/>
  <c r="L79" i="2" l="1"/>
  <c r="M80" i="1" s="1"/>
  <c r="N79" i="2" l="1"/>
  <c r="O80" i="1" s="1"/>
  <c r="P79" i="2" l="1"/>
  <c r="Q80" i="1" s="1"/>
  <c r="R79" i="2" l="1"/>
  <c r="T79" i="2" s="1"/>
  <c r="S80" i="1" l="1"/>
  <c r="V79" i="2"/>
  <c r="U80" i="1"/>
  <c r="X79" i="2" l="1"/>
  <c r="Z79" i="2" s="1"/>
  <c r="W80" i="1"/>
  <c r="Y80" i="1" l="1"/>
  <c r="AA80" i="1" l="1"/>
  <c r="AM9" i="3"/>
  <c r="AM78" i="3" s="1"/>
</calcChain>
</file>

<file path=xl/sharedStrings.xml><?xml version="1.0" encoding="utf-8"?>
<sst xmlns="http://schemas.openxmlformats.org/spreadsheetml/2006/main" count="1225" uniqueCount="383">
  <si>
    <t>Otevřený klubový přebor "Klubu přátel šachu ve Frýdku-Místku"</t>
  </si>
  <si>
    <t>Jméno</t>
  </si>
  <si>
    <t>Los</t>
  </si>
  <si>
    <t>Příjmení</t>
  </si>
  <si>
    <t>1.kolo</t>
  </si>
  <si>
    <t>2.kolo</t>
  </si>
  <si>
    <t>3.kolo</t>
  </si>
  <si>
    <t>4.kolo</t>
  </si>
  <si>
    <t>5.kolo</t>
  </si>
  <si>
    <t>6.kolo</t>
  </si>
  <si>
    <t>7.kolo</t>
  </si>
  <si>
    <t>8.kolo</t>
  </si>
  <si>
    <t>9.kolo</t>
  </si>
  <si>
    <t>10.kolo</t>
  </si>
  <si>
    <t>11.kolo</t>
  </si>
  <si>
    <t>Nas.</t>
  </si>
  <si>
    <t>3.VT</t>
  </si>
  <si>
    <t>Počet odehraných partií</t>
  </si>
  <si>
    <t>Partií v turnaji 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</si>
  <si>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</si>
  <si>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</si>
  <si>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</si>
  <si>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</si>
  <si>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</si>
  <si>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</si>
  <si>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</si>
  <si>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</si>
  <si>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</si>
  <si>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</si>
  <si>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</si>
  <si>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</si>
  <si>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</si>
  <si>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</si>
  <si>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</si>
  <si>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</si>
  <si>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</si>
  <si>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</si>
  <si>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</si>
  <si>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</si>
  <si>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</si>
  <si>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Macíček Jakub</t>
  </si>
  <si>
    <t>Vysoglad Petr</t>
  </si>
  <si>
    <t>Holeček Vladimír</t>
  </si>
  <si>
    <t>Rechtenberg Karel</t>
  </si>
  <si>
    <t>Remeš Radek</t>
  </si>
  <si>
    <t>Kubala Karel</t>
  </si>
  <si>
    <t>Lepík Jaroslav</t>
  </si>
  <si>
    <t>Milat Patrik</t>
  </si>
  <si>
    <t>Pecha Vladan</t>
  </si>
  <si>
    <t>Klus Milan</t>
  </si>
  <si>
    <t>Zápalka Zdeněk</t>
  </si>
  <si>
    <t>Lavrišin Jan</t>
  </si>
  <si>
    <t>Křenek Michal</t>
  </si>
  <si>
    <t>Zemková Klára</t>
  </si>
  <si>
    <t>Čech Jan</t>
  </si>
  <si>
    <t>Koval Karel</t>
  </si>
  <si>
    <t>Bebek Ivan</t>
  </si>
  <si>
    <t>Klim Jan</t>
  </si>
  <si>
    <t>Body</t>
  </si>
  <si>
    <t>Celkem</t>
  </si>
  <si>
    <t>1. kolo</t>
  </si>
  <si>
    <t>2. kolo</t>
  </si>
  <si>
    <t>21.</t>
  </si>
  <si>
    <t>22.</t>
  </si>
  <si>
    <t>Havelka Ondřej</t>
  </si>
  <si>
    <t>Kaňák Vladimír</t>
  </si>
  <si>
    <t>Kaňáková Natálie</t>
  </si>
  <si>
    <t>23.</t>
  </si>
  <si>
    <t>5. kolo</t>
  </si>
  <si>
    <t>Dohrávky</t>
  </si>
  <si>
    <t>Rozdělení cenového fondu</t>
  </si>
  <si>
    <t>Ceny za absolutní pořadí</t>
  </si>
  <si>
    <t>Cenový fond</t>
  </si>
  <si>
    <t>Ceny celkem</t>
  </si>
  <si>
    <t>koe</t>
  </si>
  <si>
    <t>Pořadí</t>
  </si>
  <si>
    <t>Kacíř Tomáš</t>
  </si>
  <si>
    <t>Weissmann Lukáš</t>
  </si>
  <si>
    <t>24.</t>
  </si>
  <si>
    <t>25.</t>
  </si>
  <si>
    <t>26.</t>
  </si>
  <si>
    <t>jaro</t>
  </si>
  <si>
    <t>Holeksa Zdeněk</t>
  </si>
  <si>
    <t>Macíček Jan jun.</t>
  </si>
  <si>
    <t>Krkoška Jaroslav</t>
  </si>
  <si>
    <t>27.</t>
  </si>
  <si>
    <t>28.</t>
  </si>
  <si>
    <t>29.</t>
  </si>
  <si>
    <t>Hráči</t>
  </si>
  <si>
    <t>Historické údaje otevřených přeborů.</t>
  </si>
  <si>
    <t>Počet zapojených hráčů</t>
  </si>
  <si>
    <t>Saforek Michal</t>
  </si>
  <si>
    <t>Kozel Jiří</t>
  </si>
  <si>
    <t>31.</t>
  </si>
  <si>
    <t>Průměrné ELO prvních 10 hráčů</t>
  </si>
  <si>
    <t>Port Josef</t>
  </si>
  <si>
    <t>32.</t>
  </si>
  <si>
    <t>Gřesová Zuzana</t>
  </si>
  <si>
    <t>33.</t>
  </si>
  <si>
    <t>bez ELO</t>
  </si>
  <si>
    <t>Křížová tabulka odehraných partií</t>
  </si>
  <si>
    <t>Body s ELO</t>
  </si>
  <si>
    <t>hráči</t>
  </si>
  <si>
    <t>Kawulok Aleš</t>
  </si>
  <si>
    <t>34.</t>
  </si>
  <si>
    <t>Z kolika oddílů</t>
  </si>
  <si>
    <t>nad 2100</t>
  </si>
  <si>
    <t>nad 2000</t>
  </si>
  <si>
    <t>nad 1900</t>
  </si>
  <si>
    <t>nad 1800</t>
  </si>
  <si>
    <t>nad 1700</t>
  </si>
  <si>
    <t>nad 1600</t>
  </si>
  <si>
    <t>nad 1500</t>
  </si>
  <si>
    <t>nad 1400</t>
  </si>
  <si>
    <t>Statistika hráčů podle ELO</t>
  </si>
  <si>
    <t>FIDE</t>
  </si>
  <si>
    <t>FRL</t>
  </si>
  <si>
    <t>LOK</t>
  </si>
  <si>
    <t>Benčo Pavel</t>
  </si>
  <si>
    <t>Pavelek Tomáš</t>
  </si>
  <si>
    <t>Štěpán Patrik</t>
  </si>
  <si>
    <t>Bilczewski Kacper</t>
  </si>
  <si>
    <t>Chlebek Jan</t>
  </si>
  <si>
    <t>Adamec Tomáš</t>
  </si>
  <si>
    <t>35.</t>
  </si>
  <si>
    <t>36.</t>
  </si>
  <si>
    <t>37.</t>
  </si>
  <si>
    <t>38.</t>
  </si>
  <si>
    <t>39.</t>
  </si>
  <si>
    <t>40.</t>
  </si>
  <si>
    <t>barevná zóna partií odehraných proti hráčům bez os.koeficientu - výsledky partií nejdou k zápočtu na FRL</t>
  </si>
  <si>
    <t xml:space="preserve"> barevná zóna hráčů s os.koeficientem nižším o více, nežli 400 ELO bodů - hráči se na FRL započítávají výsledky</t>
  </si>
  <si>
    <t xml:space="preserve">    jakoby odehrané proti hráčům s ELO = vlastní os.koef. - 400</t>
  </si>
  <si>
    <t>Ficko Marián</t>
  </si>
  <si>
    <t>41.</t>
  </si>
  <si>
    <t>soupeřů</t>
  </si>
  <si>
    <t>Kuchař Matěj</t>
  </si>
  <si>
    <t>nad 1300</t>
  </si>
  <si>
    <t>Modře jsou označeny dohrávky a předehrávky partií</t>
  </si>
  <si>
    <t>Kotouček  Jiří</t>
  </si>
  <si>
    <t>42.</t>
  </si>
  <si>
    <t>nejvyšší hodnoty</t>
  </si>
  <si>
    <t>nejnižší hodnoty</t>
  </si>
  <si>
    <t>prům.ELO</t>
  </si>
  <si>
    <t>10/11</t>
  </si>
  <si>
    <t>Boháč Miroslav</t>
  </si>
  <si>
    <t>Chochula Martin</t>
  </si>
  <si>
    <t>43.</t>
  </si>
  <si>
    <t>4.VT</t>
  </si>
  <si>
    <t>Vantuch Lucian</t>
  </si>
  <si>
    <t>44.</t>
  </si>
  <si>
    <t>podz</t>
  </si>
  <si>
    <t>Miča Marek</t>
  </si>
  <si>
    <t>45.</t>
  </si>
  <si>
    <t>Sysala Stanislav</t>
  </si>
  <si>
    <t>46.</t>
  </si>
  <si>
    <t>Frank Adam</t>
  </si>
  <si>
    <t>Vyvial Václav</t>
  </si>
  <si>
    <t>47.</t>
  </si>
  <si>
    <t>48.</t>
  </si>
  <si>
    <t xml:space="preserve">Nasazovací </t>
  </si>
  <si>
    <t>FIDE ELO</t>
  </si>
  <si>
    <t>FIDE ELO soupeře - partie číslo</t>
  </si>
  <si>
    <t>Výpočet průměrného FIDE ELO soupeřů</t>
  </si>
  <si>
    <t>Prům. ELO</t>
  </si>
  <si>
    <t>49.</t>
  </si>
  <si>
    <t>Ahmed Bassam</t>
  </si>
  <si>
    <t>Medailisté klubového přeboru.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</si>
  <si>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</si>
  <si>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</si>
  <si>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</si>
  <si>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</si>
  <si>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</si>
  <si>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</si>
  <si>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</si>
  <si>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</si>
  <si>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</si>
  <si>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</si>
  <si>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</si>
  <si>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</si>
  <si>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</si>
  <si>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</si>
  <si>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</si>
  <si>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</si>
  <si>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</si>
  <si>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</si>
  <si>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</si>
  <si>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</si>
  <si>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</si>
  <si>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</si>
  <si>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x</t>
  </si>
  <si>
    <t>Haška Filip</t>
  </si>
  <si>
    <t>Štěpán Michal</t>
  </si>
  <si>
    <t>50.</t>
  </si>
  <si>
    <t>51.</t>
  </si>
  <si>
    <t>nebyly na FIDE</t>
  </si>
  <si>
    <t>Rozdíl</t>
  </si>
  <si>
    <t>Tauš Zdeněk</t>
  </si>
  <si>
    <t>52.</t>
  </si>
  <si>
    <t>Pro zachování svého ELO by měl</t>
  </si>
  <si>
    <t>Ø ELO soupeřů</t>
  </si>
  <si>
    <t>Dohrávky - předehrávky</t>
  </si>
  <si>
    <t>Kluz Miroslav</t>
  </si>
  <si>
    <t>Pravec Pavel</t>
  </si>
  <si>
    <t>30.</t>
  </si>
  <si>
    <t>53.</t>
  </si>
  <si>
    <t>54.</t>
  </si>
  <si>
    <t>55.</t>
  </si>
  <si>
    <t>Laurincová Kristýna</t>
  </si>
  <si>
    <t>jaro 2016</t>
  </si>
  <si>
    <t>Mavrev David</t>
  </si>
  <si>
    <t>56.</t>
  </si>
  <si>
    <t>Mavrev D.</t>
  </si>
  <si>
    <t>Nejvyšší zisk osobního FIDE ratingu:</t>
  </si>
  <si>
    <t>plus FIDE R</t>
  </si>
  <si>
    <t>Rok</t>
  </si>
  <si>
    <t>podzim 2016</t>
  </si>
  <si>
    <t>nad 1200</t>
  </si>
  <si>
    <t>Laurincová K.</t>
  </si>
  <si>
    <t>Miča M.</t>
  </si>
  <si>
    <t>jaro 2017</t>
  </si>
  <si>
    <t>Průměrné FIDE ELO prvních 10 hráčů</t>
  </si>
  <si>
    <t>Berezjuk Rostislav</t>
  </si>
  <si>
    <t>Frank Martin</t>
  </si>
  <si>
    <t>Kornel Tomáš</t>
  </si>
  <si>
    <t>Stachovič Jiří</t>
  </si>
  <si>
    <t>Kornel Matěj</t>
  </si>
  <si>
    <t>57.</t>
  </si>
  <si>
    <t>58.</t>
  </si>
  <si>
    <t>59.</t>
  </si>
  <si>
    <t>60.</t>
  </si>
  <si>
    <t>61.</t>
  </si>
  <si>
    <t>62.</t>
  </si>
  <si>
    <t>Bužek Přemysl</t>
  </si>
  <si>
    <t>neregistrovaný</t>
  </si>
  <si>
    <t>nad 1100</t>
  </si>
  <si>
    <t>Berezjuk R.</t>
  </si>
  <si>
    <t>podzim 2017</t>
  </si>
  <si>
    <t>Krejčok Roman</t>
  </si>
  <si>
    <t>Dudová Pavlína</t>
  </si>
  <si>
    <t>Garčic Antonín</t>
  </si>
  <si>
    <t>Zemek Antonín</t>
  </si>
  <si>
    <t>Krejčok Tobiáš</t>
  </si>
  <si>
    <t>Frank A.</t>
  </si>
  <si>
    <t>63.</t>
  </si>
  <si>
    <t>64.</t>
  </si>
  <si>
    <t>65.</t>
  </si>
  <si>
    <t>66.</t>
  </si>
  <si>
    <t>67.</t>
  </si>
  <si>
    <t>Poznámka:    hráč může dostat jen jednu turnajovou cenu (může si vybrat vyšší)</t>
  </si>
  <si>
    <t>při rozdílu ELO hráčů vyšším nežli 400 se počítá ELO hráče mínus 400</t>
  </si>
  <si>
    <r>
      <t xml:space="preserve">hráč </t>
    </r>
    <r>
      <rPr>
        <b/>
        <sz val="12"/>
        <color rgb="FFFF0000"/>
        <rFont val="Calibri"/>
        <family val="2"/>
        <charset val="238"/>
        <scheme val="minor"/>
      </rPr>
      <t>z 10 partií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docílit asi </t>
    </r>
    <r>
      <rPr>
        <b/>
        <sz val="12"/>
        <color theme="1"/>
        <rFont val="Calibri"/>
        <family val="2"/>
        <charset val="238"/>
        <scheme val="minor"/>
      </rPr>
      <t>x bodů</t>
    </r>
    <r>
      <rPr>
        <sz val="12"/>
        <color theme="1"/>
        <rFont val="Calibri"/>
        <family val="2"/>
        <charset val="238"/>
        <scheme val="minor"/>
      </rPr>
      <t>:</t>
    </r>
  </si>
  <si>
    <t>Kaňák Matyáš</t>
  </si>
  <si>
    <t>68.</t>
  </si>
  <si>
    <t>Lička Denis</t>
  </si>
  <si>
    <t>69.</t>
  </si>
  <si>
    <t>jaro 2018</t>
  </si>
  <si>
    <t>???</t>
  </si>
  <si>
    <t>Pro hráče s bonifikací +1</t>
  </si>
  <si>
    <t>Pro hráče s bonifikací 0</t>
  </si>
  <si>
    <t>2018 jarní část</t>
  </si>
  <si>
    <t>9.1.</t>
  </si>
  <si>
    <t>16.1.</t>
  </si>
  <si>
    <t>23.1.</t>
  </si>
  <si>
    <t>6.3.</t>
  </si>
  <si>
    <t>20.3.</t>
  </si>
  <si>
    <t>27.3.</t>
  </si>
  <si>
    <t>10.4.</t>
  </si>
  <si>
    <t>17.4.</t>
  </si>
  <si>
    <t>Miča</t>
  </si>
  <si>
    <t>0 - 1</t>
  </si>
  <si>
    <t>1 - 0</t>
  </si>
  <si>
    <t>Kubala</t>
  </si>
  <si>
    <t>Saforek</t>
  </si>
  <si>
    <t>Boháč</t>
  </si>
  <si>
    <t>Koval</t>
  </si>
  <si>
    <t>Dudová</t>
  </si>
  <si>
    <t>Vyvial</t>
  </si>
  <si>
    <t>Konečný</t>
  </si>
  <si>
    <t>Lička</t>
  </si>
  <si>
    <t>Zmelty</t>
  </si>
  <si>
    <t>Bebek</t>
  </si>
  <si>
    <t>Matusík J.</t>
  </si>
  <si>
    <t>Vrátný</t>
  </si>
  <si>
    <t>Sysala</t>
  </si>
  <si>
    <t>Adamec</t>
  </si>
  <si>
    <t>Lavrišin</t>
  </si>
  <si>
    <t>Frank M.</t>
  </si>
  <si>
    <t>Buchta B.</t>
  </si>
  <si>
    <t>Pavlok</t>
  </si>
  <si>
    <t>Kaňák V.</t>
  </si>
  <si>
    <t>Buchta L.</t>
  </si>
  <si>
    <t>Matusík O.</t>
  </si>
  <si>
    <t>Bužek</t>
  </si>
  <si>
    <t>Buchta Bartoloměj</t>
  </si>
  <si>
    <t>Buchta Lukáš</t>
  </si>
  <si>
    <t>Matusík Jiří</t>
  </si>
  <si>
    <t>Zmelty David</t>
  </si>
  <si>
    <t>Matusík Ondřej</t>
  </si>
  <si>
    <t>Pavlok Bohuslav</t>
  </si>
  <si>
    <t>Konečný Jakub</t>
  </si>
  <si>
    <t>Koziorek Jonáš</t>
  </si>
  <si>
    <t>Vrátný Aleš</t>
  </si>
  <si>
    <t>Pavlica Jiří</t>
  </si>
  <si>
    <t>Socha Aleš</t>
  </si>
  <si>
    <t>Kuchař</t>
  </si>
  <si>
    <t>Krejčok T.</t>
  </si>
  <si>
    <t>Pavlica</t>
  </si>
  <si>
    <t>Kaňák</t>
  </si>
  <si>
    <t xml:space="preserve">Koziorek </t>
  </si>
  <si>
    <t>Krejčok R.</t>
  </si>
  <si>
    <t>Socha</t>
  </si>
  <si>
    <t>1/2</t>
  </si>
  <si>
    <t>Matušík O.</t>
  </si>
  <si>
    <t>Koziorek</t>
  </si>
  <si>
    <t>Matušík J.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</si>
  <si>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</si>
  <si>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</si>
  <si>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</si>
  <si>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</si>
  <si>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</si>
  <si>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</si>
  <si>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</si>
  <si>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</si>
  <si>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</si>
  <si>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</si>
  <si>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</si>
  <si>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Schenk Tomáš</t>
  </si>
  <si>
    <t>81.</t>
  </si>
  <si>
    <t>Matěj</t>
  </si>
  <si>
    <t>Marek</t>
  </si>
  <si>
    <t>Karel</t>
  </si>
  <si>
    <t>Frank</t>
  </si>
  <si>
    <t>Adam</t>
  </si>
  <si>
    <t>Krejčok</t>
  </si>
  <si>
    <t>Tobiáš</t>
  </si>
  <si>
    <t>Michal</t>
  </si>
  <si>
    <t>Jiří</t>
  </si>
  <si>
    <t>Stanislav</t>
  </si>
  <si>
    <t>Klus</t>
  </si>
  <si>
    <t>Milan</t>
  </si>
  <si>
    <t>Jan</t>
  </si>
  <si>
    <t>Roman</t>
  </si>
  <si>
    <t>Tomáš</t>
  </si>
  <si>
    <t xml:space="preserve">Dudová </t>
  </si>
  <si>
    <t>Pavlína</t>
  </si>
  <si>
    <t>Martin</t>
  </si>
  <si>
    <t>Václav</t>
  </si>
  <si>
    <t>Denis</t>
  </si>
  <si>
    <t>Buchta</t>
  </si>
  <si>
    <t>Bartoloměj</t>
  </si>
  <si>
    <t>Vladimír</t>
  </si>
  <si>
    <t>Ivan</t>
  </si>
  <si>
    <t>Ondřej</t>
  </si>
  <si>
    <t>Přemysl</t>
  </si>
  <si>
    <t>Bohuslav</t>
  </si>
  <si>
    <t>Miroslav</t>
  </si>
  <si>
    <t>Lukáš</t>
  </si>
  <si>
    <t>Jakub</t>
  </si>
  <si>
    <t>Jonáš</t>
  </si>
  <si>
    <t>Matusík</t>
  </si>
  <si>
    <t>Schenk</t>
  </si>
  <si>
    <t>Aleš</t>
  </si>
  <si>
    <r>
      <rPr>
        <i/>
        <sz val="12"/>
        <color rgb="FF0070C0"/>
        <rFont val="Calibri"/>
        <family val="2"/>
        <charset val="238"/>
        <scheme val="minor"/>
      </rPr>
      <t>Sok.Metylovice</t>
    </r>
    <r>
      <rPr>
        <sz val="12"/>
        <color theme="1"/>
        <rFont val="Calibri"/>
        <family val="2"/>
        <charset val="238"/>
        <scheme val="minor"/>
      </rPr>
      <t>1697</t>
    </r>
  </si>
  <si>
    <r>
      <rPr>
        <i/>
        <sz val="12"/>
        <color rgb="FF0070C0"/>
        <rFont val="Calibri"/>
        <family val="2"/>
        <charset val="238"/>
        <scheme val="minor"/>
      </rPr>
      <t xml:space="preserve">Sok.Metylovice     </t>
    </r>
    <r>
      <rPr>
        <sz val="12"/>
        <color theme="1"/>
        <rFont val="Calibri"/>
        <family val="2"/>
        <charset val="238"/>
        <scheme val="minor"/>
      </rPr>
      <t>0</t>
    </r>
  </si>
  <si>
    <r>
      <rPr>
        <i/>
        <sz val="12"/>
        <color rgb="FF0070C0"/>
        <rFont val="Calibri"/>
        <family val="2"/>
        <charset val="238"/>
        <scheme val="minor"/>
      </rPr>
      <t xml:space="preserve">Sok.Dobrá        </t>
    </r>
    <r>
      <rPr>
        <sz val="12"/>
        <color theme="1"/>
        <rFont val="Calibri"/>
        <family val="2"/>
        <charset val="238"/>
        <scheme val="minor"/>
      </rPr>
      <t>1266</t>
    </r>
  </si>
  <si>
    <r>
      <rPr>
        <i/>
        <sz val="12"/>
        <color rgb="FF0070C0"/>
        <rFont val="Calibri"/>
        <family val="2"/>
        <charset val="238"/>
        <scheme val="minor"/>
      </rPr>
      <t xml:space="preserve">Sok.Dobrá        </t>
    </r>
    <r>
      <rPr>
        <sz val="12"/>
        <color theme="1"/>
        <rFont val="Calibri"/>
        <family val="2"/>
        <charset val="238"/>
        <scheme val="minor"/>
      </rPr>
      <t>1506</t>
    </r>
  </si>
  <si>
    <r>
      <rPr>
        <i/>
        <sz val="12"/>
        <color rgb="FF0070C0"/>
        <rFont val="Calibri"/>
        <family val="2"/>
        <charset val="238"/>
        <scheme val="minor"/>
      </rPr>
      <t xml:space="preserve">TJ Dobratice     </t>
    </r>
    <r>
      <rPr>
        <sz val="12"/>
        <color theme="1"/>
        <rFont val="Calibri"/>
        <family val="2"/>
        <charset val="238"/>
        <scheme val="minor"/>
      </rPr>
      <t>1612</t>
    </r>
  </si>
  <si>
    <t>Mičová</t>
  </si>
  <si>
    <t>Mičová Barbora</t>
  </si>
  <si>
    <t>Barbora</t>
  </si>
  <si>
    <t>David</t>
  </si>
  <si>
    <t>82.</t>
  </si>
  <si>
    <t xml:space="preserve">Konečný </t>
  </si>
  <si>
    <t>Růčka David Lev</t>
  </si>
  <si>
    <t>83.</t>
  </si>
  <si>
    <t>Růčka</t>
  </si>
  <si>
    <t>David Lev</t>
  </si>
  <si>
    <t>Buvhta L.</t>
  </si>
  <si>
    <t>6.2.</t>
  </si>
  <si>
    <t>13.2.</t>
  </si>
  <si>
    <t>27.2.</t>
  </si>
  <si>
    <t>Frank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</si>
</sst>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\ &quot;Kč&quot;"/>
    <numFmt numFmtId="166" formatCode="0_ ;[Red]\-0\ "/>
  </numFmts>
  <fonts count="5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u/>
      <sz val="18"/>
      <color theme="1"/>
      <name val="Calibri"/>
      <family val="2"/>
      <charset val="238"/>
      <scheme val="minor"/>
    </font>
    <font>
      <b/>
      <i/>
      <sz val="14"/>
      <color rgb="FF0070C0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3"/>
      <color rgb="FF0070C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i/>
      <sz val="13"/>
      <color theme="1"/>
      <name val="Calibri"/>
      <family val="2"/>
      <charset val="238"/>
      <scheme val="minor"/>
    </font>
    <font>
      <sz val="13"/>
      <color rgb="FF0070C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3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9" tint="-0.24997711111789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669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0" xfId="0" applyNumberFormat="1" applyBorder="1"/>
    <xf numFmtId="164" fontId="2" fillId="0" borderId="7" xfId="0" applyNumberFormat="1" applyFont="1" applyBorder="1"/>
    <xf numFmtId="164" fontId="2" fillId="0" borderId="0" xfId="0" applyNumberFormat="1" applyFont="1" applyBorder="1"/>
    <xf numFmtId="164" fontId="2" fillId="2" borderId="8" xfId="0" applyNumberFormat="1" applyFont="1" applyFill="1" applyBorder="1"/>
    <xf numFmtId="164" fontId="2" fillId="0" borderId="8" xfId="0" applyNumberFormat="1" applyFont="1" applyBorder="1"/>
    <xf numFmtId="164" fontId="2" fillId="2" borderId="7" xfId="0" applyNumberFormat="1" applyFont="1" applyFill="1" applyBorder="1"/>
    <xf numFmtId="164" fontId="5" fillId="0" borderId="11" xfId="0" applyNumberFormat="1" applyFont="1" applyBorder="1"/>
    <xf numFmtId="164" fontId="5" fillId="0" borderId="0" xfId="0" applyNumberFormat="1" applyFont="1" applyBorder="1"/>
    <xf numFmtId="164" fontId="5" fillId="2" borderId="11" xfId="0" applyNumberFormat="1" applyFont="1" applyFill="1" applyBorder="1"/>
    <xf numFmtId="164" fontId="5" fillId="0" borderId="12" xfId="0" applyNumberFormat="1" applyFont="1" applyBorder="1"/>
    <xf numFmtId="164" fontId="5" fillId="2" borderId="12" xfId="0" applyNumberFormat="1" applyFont="1" applyFill="1" applyBorder="1"/>
    <xf numFmtId="0" fontId="6" fillId="0" borderId="0" xfId="0" applyFont="1"/>
    <xf numFmtId="49" fontId="0" fillId="0" borderId="0" xfId="0" applyNumberFormat="1" applyAlignment="1">
      <alignment horizontal="center"/>
    </xf>
    <xf numFmtId="0" fontId="0" fillId="0" borderId="0" xfId="0" applyBorder="1"/>
    <xf numFmtId="0" fontId="7" fillId="0" borderId="0" xfId="0" applyFont="1"/>
    <xf numFmtId="0" fontId="3" fillId="0" borderId="13" xfId="0" applyFont="1" applyBorder="1"/>
    <xf numFmtId="0" fontId="8" fillId="0" borderId="0" xfId="0" applyFont="1" applyAlignment="1">
      <alignment horizontal="right"/>
    </xf>
    <xf numFmtId="0" fontId="3" fillId="0" borderId="13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10" fillId="0" borderId="0" xfId="0" applyFont="1"/>
    <xf numFmtId="164" fontId="0" fillId="0" borderId="0" xfId="0" applyNumberFormat="1" applyAlignment="1">
      <alignment horizontal="center"/>
    </xf>
    <xf numFmtId="0" fontId="11" fillId="0" borderId="0" xfId="0" applyFont="1"/>
    <xf numFmtId="0" fontId="12" fillId="0" borderId="0" xfId="0" applyFont="1" applyFill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16" xfId="0" applyFont="1" applyBorder="1"/>
    <xf numFmtId="0" fontId="14" fillId="0" borderId="0" xfId="0" applyFont="1" applyBorder="1"/>
    <xf numFmtId="0" fontId="14" fillId="0" borderId="0" xfId="0" applyFont="1"/>
    <xf numFmtId="0" fontId="14" fillId="0" borderId="0" xfId="0" applyFont="1" applyBorder="1" applyAlignment="1">
      <alignment horizontal="right"/>
    </xf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164" fontId="12" fillId="3" borderId="0" xfId="0" applyNumberFormat="1" applyFont="1" applyFill="1" applyBorder="1" applyAlignment="1">
      <alignment horizontal="center"/>
    </xf>
    <xf numFmtId="164" fontId="13" fillId="3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/>
    <xf numFmtId="0" fontId="13" fillId="3" borderId="0" xfId="0" applyFont="1" applyFill="1" applyBorder="1"/>
    <xf numFmtId="0" fontId="13" fillId="3" borderId="0" xfId="0" applyFont="1" applyFill="1" applyBorder="1" applyAlignment="1">
      <alignment horizontal="right"/>
    </xf>
    <xf numFmtId="0" fontId="17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2" fillId="4" borderId="1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Fill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vertical="center"/>
    </xf>
    <xf numFmtId="0" fontId="18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 applyFill="1"/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14" fillId="0" borderId="17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0" fillId="0" borderId="0" xfId="0" applyFont="1"/>
    <xf numFmtId="0" fontId="0" fillId="0" borderId="13" xfId="0" applyBorder="1"/>
    <xf numFmtId="0" fontId="0" fillId="0" borderId="13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3" xfId="0" applyFont="1" applyBorder="1"/>
    <xf numFmtId="0" fontId="13" fillId="3" borderId="16" xfId="0" applyFont="1" applyFill="1" applyBorder="1"/>
    <xf numFmtId="0" fontId="13" fillId="3" borderId="17" xfId="0" applyFont="1" applyFill="1" applyBorder="1" applyAlignment="1">
      <alignment horizontal="right"/>
    </xf>
    <xf numFmtId="0" fontId="14" fillId="3" borderId="0" xfId="0" applyFont="1" applyFill="1" applyAlignment="1">
      <alignment horizontal="left"/>
    </xf>
    <xf numFmtId="0" fontId="12" fillId="3" borderId="0" xfId="0" applyFont="1" applyFill="1"/>
    <xf numFmtId="165" fontId="8" fillId="0" borderId="0" xfId="0" applyNumberFormat="1" applyFont="1" applyAlignment="1">
      <alignment horizontal="right"/>
    </xf>
    <xf numFmtId="0" fontId="22" fillId="0" borderId="13" xfId="0" applyFont="1" applyBorder="1"/>
    <xf numFmtId="0" fontId="23" fillId="0" borderId="0" xfId="0" applyFont="1" applyBorder="1"/>
    <xf numFmtId="0" fontId="23" fillId="0" borderId="0" xfId="0" applyFont="1"/>
    <xf numFmtId="0" fontId="24" fillId="0" borderId="0" xfId="0" applyFont="1"/>
    <xf numFmtId="49" fontId="24" fillId="0" borderId="0" xfId="0" applyNumberFormat="1" applyFont="1" applyAlignment="1">
      <alignment horizontal="center"/>
    </xf>
    <xf numFmtId="0" fontId="25" fillId="0" borderId="15" xfId="0" applyFont="1" applyBorder="1"/>
    <xf numFmtId="0" fontId="5" fillId="0" borderId="14" xfId="0" applyFont="1" applyBorder="1"/>
    <xf numFmtId="0" fontId="25" fillId="0" borderId="0" xfId="0" applyFont="1" applyBorder="1"/>
    <xf numFmtId="0" fontId="5" fillId="0" borderId="0" xfId="0" applyFont="1" applyBorder="1"/>
    <xf numFmtId="0" fontId="26" fillId="3" borderId="16" xfId="0" applyFont="1" applyFill="1" applyBorder="1"/>
    <xf numFmtId="0" fontId="0" fillId="5" borderId="0" xfId="0" applyFill="1"/>
    <xf numFmtId="0" fontId="0" fillId="6" borderId="0" xfId="0" applyFill="1"/>
    <xf numFmtId="0" fontId="0" fillId="0" borderId="20" xfId="0" applyFill="1" applyBorder="1"/>
    <xf numFmtId="0" fontId="27" fillId="0" borderId="12" xfId="0" applyFont="1" applyBorder="1" applyAlignment="1">
      <alignment horizontal="center"/>
    </xf>
    <xf numFmtId="0" fontId="27" fillId="0" borderId="8" xfId="0" applyFont="1" applyFill="1" applyBorder="1" applyAlignment="1">
      <alignment horizontal="center"/>
    </xf>
    <xf numFmtId="0" fontId="0" fillId="0" borderId="21" xfId="0" applyFill="1" applyBorder="1"/>
    <xf numFmtId="164" fontId="2" fillId="0" borderId="16" xfId="0" applyNumberFormat="1" applyFont="1" applyBorder="1"/>
    <xf numFmtId="1" fontId="12" fillId="4" borderId="13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30" fillId="0" borderId="0" xfId="0" applyFont="1"/>
    <xf numFmtId="0" fontId="0" fillId="0" borderId="13" xfId="0" applyBorder="1" applyAlignment="1">
      <alignment horizontal="right"/>
    </xf>
    <xf numFmtId="0" fontId="1" fillId="3" borderId="1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1" fillId="0" borderId="0" xfId="0" applyFont="1" applyAlignment="1">
      <alignment horizontal="right"/>
    </xf>
    <xf numFmtId="0" fontId="14" fillId="0" borderId="22" xfId="0" applyFont="1" applyFill="1" applyBorder="1"/>
    <xf numFmtId="0" fontId="14" fillId="0" borderId="23" xfId="0" applyFont="1" applyFill="1" applyBorder="1" applyAlignment="1">
      <alignment horizontal="right"/>
    </xf>
    <xf numFmtId="0" fontId="0" fillId="0" borderId="0" xfId="0" applyFont="1"/>
    <xf numFmtId="0" fontId="14" fillId="0" borderId="6" xfId="0" applyFont="1" applyBorder="1"/>
    <xf numFmtId="0" fontId="23" fillId="0" borderId="24" xfId="0" applyFont="1" applyBorder="1"/>
    <xf numFmtId="0" fontId="32" fillId="3" borderId="2" xfId="0" applyFont="1" applyFill="1" applyBorder="1" applyAlignment="1">
      <alignment horizontal="center" vertical="center"/>
    </xf>
    <xf numFmtId="0" fontId="33" fillId="0" borderId="0" xfId="0" applyFont="1"/>
    <xf numFmtId="0" fontId="21" fillId="0" borderId="0" xfId="0" applyFont="1"/>
    <xf numFmtId="0" fontId="34" fillId="0" borderId="24" xfId="0" applyFont="1" applyBorder="1"/>
    <xf numFmtId="0" fontId="35" fillId="3" borderId="25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1" fontId="12" fillId="3" borderId="0" xfId="0" applyNumberFormat="1" applyFont="1" applyFill="1" applyBorder="1" applyAlignment="1">
      <alignment horizontal="center" vertical="center"/>
    </xf>
    <xf numFmtId="0" fontId="0" fillId="0" borderId="13" xfId="0" applyFill="1" applyBorder="1"/>
    <xf numFmtId="0" fontId="0" fillId="6" borderId="13" xfId="0" applyFill="1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40" fillId="0" borderId="13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49" fontId="7" fillId="0" borderId="0" xfId="0" applyNumberFormat="1" applyFont="1" applyAlignment="1"/>
    <xf numFmtId="0" fontId="0" fillId="3" borderId="13" xfId="0" applyFill="1" applyBorder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42" fillId="0" borderId="0" xfId="0" applyFont="1"/>
    <xf numFmtId="0" fontId="0" fillId="6" borderId="13" xfId="0" applyFill="1" applyBorder="1"/>
    <xf numFmtId="164" fontId="5" fillId="0" borderId="17" xfId="0" applyNumberFormat="1" applyFont="1" applyBorder="1"/>
    <xf numFmtId="0" fontId="22" fillId="0" borderId="13" xfId="0" applyFont="1" applyFill="1" applyBorder="1"/>
    <xf numFmtId="0" fontId="0" fillId="0" borderId="13" xfId="0" applyFill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" fontId="5" fillId="6" borderId="14" xfId="0" applyNumberFormat="1" applyFont="1" applyFill="1" applyBorder="1" applyAlignment="1">
      <alignment horizontal="center"/>
    </xf>
    <xf numFmtId="1" fontId="5" fillId="3" borderId="14" xfId="0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1" fontId="5" fillId="3" borderId="13" xfId="0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Border="1"/>
    <xf numFmtId="0" fontId="20" fillId="0" borderId="0" xfId="0" applyFont="1" applyAlignment="1">
      <alignment horizontal="left"/>
    </xf>
    <xf numFmtId="0" fontId="26" fillId="0" borderId="13" xfId="0" applyFont="1" applyBorder="1" applyAlignment="1">
      <alignment horizontal="center"/>
    </xf>
    <xf numFmtId="0" fontId="44" fillId="0" borderId="13" xfId="0" applyFont="1" applyBorder="1"/>
    <xf numFmtId="0" fontId="26" fillId="0" borderId="13" xfId="0" applyFont="1" applyBorder="1"/>
    <xf numFmtId="0" fontId="44" fillId="0" borderId="13" xfId="0" applyFont="1" applyFill="1" applyBorder="1"/>
    <xf numFmtId="1" fontId="26" fillId="0" borderId="13" xfId="0" applyNumberFormat="1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164" fontId="5" fillId="2" borderId="2" xfId="0" applyNumberFormat="1" applyFont="1" applyFill="1" applyBorder="1"/>
    <xf numFmtId="164" fontId="2" fillId="0" borderId="5" xfId="0" applyNumberFormat="1" applyFont="1" applyBorder="1"/>
    <xf numFmtId="164" fontId="5" fillId="0" borderId="6" xfId="0" applyNumberFormat="1" applyFont="1" applyBorder="1"/>
    <xf numFmtId="164" fontId="2" fillId="0" borderId="1" xfId="0" applyNumberFormat="1" applyFont="1" applyBorder="1"/>
    <xf numFmtId="164" fontId="5" fillId="0" borderId="2" xfId="0" applyNumberFormat="1" applyFont="1" applyBorder="1"/>
    <xf numFmtId="0" fontId="4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4" fillId="8" borderId="13" xfId="0" applyFont="1" applyFill="1" applyBorder="1" applyAlignment="1">
      <alignment horizontal="center"/>
    </xf>
    <xf numFmtId="0" fontId="26" fillId="0" borderId="13" xfId="0" applyFont="1" applyBorder="1" applyAlignment="1">
      <alignment horizontal="right"/>
    </xf>
    <xf numFmtId="0" fontId="26" fillId="0" borderId="0" xfId="0" applyFont="1" applyAlignment="1">
      <alignment horizontal="right"/>
    </xf>
    <xf numFmtId="0" fontId="32" fillId="3" borderId="0" xfId="0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166" fontId="12" fillId="3" borderId="0" xfId="0" applyNumberFormat="1" applyFont="1" applyFill="1" applyBorder="1" applyAlignment="1">
      <alignment horizontal="center" vertical="center"/>
    </xf>
    <xf numFmtId="0" fontId="0" fillId="13" borderId="13" xfId="0" applyFill="1" applyBorder="1" applyAlignment="1">
      <alignment horizontal="center"/>
    </xf>
    <xf numFmtId="0" fontId="46" fillId="0" borderId="13" xfId="0" applyFont="1" applyBorder="1" applyAlignment="1">
      <alignment horizontal="center"/>
    </xf>
    <xf numFmtId="0" fontId="47" fillId="0" borderId="13" xfId="0" applyFont="1" applyBorder="1" applyAlignment="1">
      <alignment horizontal="center"/>
    </xf>
    <xf numFmtId="0" fontId="48" fillId="0" borderId="13" xfId="0" applyFont="1" applyBorder="1" applyAlignment="1">
      <alignment horizontal="right"/>
    </xf>
    <xf numFmtId="0" fontId="48" fillId="0" borderId="13" xfId="0" applyFont="1" applyBorder="1" applyAlignment="1">
      <alignment horizontal="center"/>
    </xf>
    <xf numFmtId="0" fontId="48" fillId="6" borderId="13" xfId="0" applyFont="1" applyFill="1" applyBorder="1" applyAlignment="1">
      <alignment horizontal="center"/>
    </xf>
    <xf numFmtId="0" fontId="48" fillId="3" borderId="13" xfId="0" applyFont="1" applyFill="1" applyBorder="1" applyAlignment="1">
      <alignment horizontal="center"/>
    </xf>
    <xf numFmtId="0" fontId="48" fillId="13" borderId="13" xfId="0" applyFont="1" applyFill="1" applyBorder="1" applyAlignment="1">
      <alignment horizontal="center"/>
    </xf>
    <xf numFmtId="0" fontId="46" fillId="8" borderId="13" xfId="0" applyFont="1" applyFill="1" applyBorder="1" applyAlignment="1">
      <alignment horizontal="center"/>
    </xf>
    <xf numFmtId="0" fontId="0" fillId="8" borderId="13" xfId="0" applyFill="1" applyBorder="1"/>
    <xf numFmtId="0" fontId="22" fillId="8" borderId="13" xfId="0" applyFont="1" applyFill="1" applyBorder="1"/>
    <xf numFmtId="0" fontId="22" fillId="8" borderId="13" xfId="0" applyFont="1" applyFill="1" applyBorder="1" applyAlignment="1">
      <alignment horizontal="center"/>
    </xf>
    <xf numFmtId="0" fontId="2" fillId="8" borderId="13" xfId="0" applyFont="1" applyFill="1" applyBorder="1"/>
    <xf numFmtId="0" fontId="22" fillId="13" borderId="13" xfId="0" applyFont="1" applyFill="1" applyBorder="1" applyAlignment="1">
      <alignment horizontal="center"/>
    </xf>
    <xf numFmtId="0" fontId="41" fillId="9" borderId="13" xfId="0" applyFont="1" applyFill="1" applyBorder="1" applyAlignment="1">
      <alignment horizontal="center"/>
    </xf>
    <xf numFmtId="0" fontId="46" fillId="9" borderId="13" xfId="0" applyFont="1" applyFill="1" applyBorder="1" applyAlignment="1">
      <alignment horizontal="center"/>
    </xf>
    <xf numFmtId="0" fontId="47" fillId="9" borderId="13" xfId="0" applyFont="1" applyFill="1" applyBorder="1" applyAlignment="1">
      <alignment horizontal="center"/>
    </xf>
    <xf numFmtId="0" fontId="39" fillId="9" borderId="13" xfId="0" applyFont="1" applyFill="1" applyBorder="1" applyAlignment="1">
      <alignment horizontal="center"/>
    </xf>
    <xf numFmtId="0" fontId="0" fillId="9" borderId="13" xfId="0" applyFill="1" applyBorder="1"/>
    <xf numFmtId="0" fontId="40" fillId="9" borderId="13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5" fillId="9" borderId="13" xfId="0" applyFont="1" applyFill="1" applyBorder="1" applyAlignment="1">
      <alignment horizontal="center"/>
    </xf>
    <xf numFmtId="0" fontId="44" fillId="0" borderId="13" xfId="0" applyFont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0" fontId="31" fillId="3" borderId="0" xfId="0" applyFont="1" applyFill="1" applyBorder="1" applyAlignment="1">
      <alignment horizontal="right"/>
    </xf>
    <xf numFmtId="0" fontId="22" fillId="3" borderId="0" xfId="0" applyFont="1" applyFill="1" applyBorder="1" applyAlignment="1">
      <alignment horizontal="center"/>
    </xf>
    <xf numFmtId="0" fontId="47" fillId="3" borderId="0" xfId="0" applyFont="1" applyFill="1" applyBorder="1" applyAlignment="1">
      <alignment horizontal="center"/>
    </xf>
    <xf numFmtId="0" fontId="40" fillId="3" borderId="0" xfId="0" applyFont="1" applyFill="1" applyBorder="1" applyAlignment="1">
      <alignment horizontal="center"/>
    </xf>
    <xf numFmtId="0" fontId="46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1" fillId="9" borderId="0" xfId="0" applyFont="1" applyFill="1" applyAlignment="1">
      <alignment horizontal="center"/>
    </xf>
    <xf numFmtId="164" fontId="2" fillId="3" borderId="1" xfId="0" applyNumberFormat="1" applyFont="1" applyFill="1" applyBorder="1"/>
    <xf numFmtId="164" fontId="5" fillId="3" borderId="2" xfId="0" applyNumberFormat="1" applyFont="1" applyFill="1" applyBorder="1"/>
    <xf numFmtId="166" fontId="26" fillId="0" borderId="13" xfId="0" applyNumberFormat="1" applyFont="1" applyBorder="1"/>
    <xf numFmtId="0" fontId="5" fillId="13" borderId="14" xfId="0" applyFont="1" applyFill="1" applyBorder="1"/>
    <xf numFmtId="0" fontId="49" fillId="0" borderId="13" xfId="0" applyFont="1" applyBorder="1" applyAlignment="1">
      <alignment horizontal="center"/>
    </xf>
    <xf numFmtId="0" fontId="26" fillId="0" borderId="13" xfId="0" applyFont="1" applyBorder="1" applyAlignment="1">
      <alignment horizontal="left"/>
    </xf>
    <xf numFmtId="0" fontId="0" fillId="8" borderId="13" xfId="0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42" fillId="9" borderId="13" xfId="0" applyFont="1" applyFill="1" applyBorder="1" applyAlignment="1">
      <alignment horizontal="center"/>
    </xf>
    <xf numFmtId="166" fontId="26" fillId="3" borderId="13" xfId="0" applyNumberFormat="1" applyFont="1" applyFill="1" applyBorder="1"/>
    <xf numFmtId="0" fontId="26" fillId="3" borderId="16" xfId="0" applyFont="1" applyFill="1" applyBorder="1"/>
    <xf numFmtId="0" fontId="26" fillId="3" borderId="17" xfId="0" applyFont="1" applyFill="1" applyBorder="1" applyAlignment="1">
      <alignment horizontal="right"/>
    </xf>
    <xf numFmtId="0" fontId="38" fillId="3" borderId="17" xfId="0" applyFont="1" applyFill="1" applyBorder="1" applyAlignment="1">
      <alignment horizontal="right"/>
    </xf>
    <xf numFmtId="164" fontId="2" fillId="3" borderId="7" xfId="0" applyNumberFormat="1" applyFont="1" applyFill="1" applyBorder="1"/>
    <xf numFmtId="164" fontId="5" fillId="3" borderId="11" xfId="0" applyNumberFormat="1" applyFont="1" applyFill="1" applyBorder="1"/>
    <xf numFmtId="164" fontId="2" fillId="3" borderId="8" xfId="0" applyNumberFormat="1" applyFont="1" applyFill="1" applyBorder="1"/>
    <xf numFmtId="164" fontId="5" fillId="3" borderId="12" xfId="0" applyNumberFormat="1" applyFont="1" applyFill="1" applyBorder="1"/>
    <xf numFmtId="164" fontId="2" fillId="3" borderId="27" xfId="0" applyNumberFormat="1" applyFont="1" applyFill="1" applyBorder="1"/>
    <xf numFmtId="164" fontId="5" fillId="3" borderId="28" xfId="0" applyNumberFormat="1" applyFont="1" applyFill="1" applyBorder="1"/>
    <xf numFmtId="164" fontId="2" fillId="7" borderId="8" xfId="0" applyNumberFormat="1" applyFont="1" applyFill="1" applyBorder="1"/>
    <xf numFmtId="164" fontId="5" fillId="7" borderId="11" xfId="0" applyNumberFormat="1" applyFont="1" applyFill="1" applyBorder="1"/>
    <xf numFmtId="164" fontId="2" fillId="7" borderId="7" xfId="0" applyNumberFormat="1" applyFont="1" applyFill="1" applyBorder="1"/>
    <xf numFmtId="0" fontId="22" fillId="0" borderId="0" xfId="0" applyFo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" fontId="26" fillId="3" borderId="13" xfId="0" applyNumberFormat="1" applyFont="1" applyFill="1" applyBorder="1" applyAlignment="1">
      <alignment horizontal="center"/>
    </xf>
    <xf numFmtId="0" fontId="48" fillId="0" borderId="0" xfId="0" applyFont="1" applyBorder="1" applyAlignment="1">
      <alignment horizontal="right"/>
    </xf>
    <xf numFmtId="0" fontId="48" fillId="0" borderId="0" xfId="0" applyFont="1" applyBorder="1" applyAlignment="1">
      <alignment horizontal="center"/>
    </xf>
    <xf numFmtId="0" fontId="48" fillId="3" borderId="0" xfId="0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26" fillId="12" borderId="13" xfId="0" applyFont="1" applyFill="1" applyBorder="1" applyAlignment="1">
      <alignment horizontal="center"/>
    </xf>
    <xf numFmtId="0" fontId="26" fillId="12" borderId="13" xfId="0" applyFont="1" applyFill="1" applyBorder="1" applyAlignment="1">
      <alignment horizontal="left"/>
    </xf>
    <xf numFmtId="0" fontId="26" fillId="13" borderId="13" xfId="0" applyFont="1" applyFill="1" applyBorder="1" applyAlignment="1">
      <alignment horizontal="left"/>
    </xf>
    <xf numFmtId="0" fontId="26" fillId="13" borderId="13" xfId="0" applyFont="1" applyFill="1" applyBorder="1"/>
    <xf numFmtId="0" fontId="26" fillId="13" borderId="13" xfId="0" applyFont="1" applyFill="1" applyBorder="1" applyAlignment="1">
      <alignment horizontal="center"/>
    </xf>
    <xf numFmtId="0" fontId="26" fillId="11" borderId="13" xfId="0" applyFont="1" applyFill="1" applyBorder="1" applyAlignment="1">
      <alignment horizontal="left"/>
    </xf>
    <xf numFmtId="0" fontId="26" fillId="11" borderId="13" xfId="0" applyFont="1" applyFill="1" applyBorder="1" applyAlignment="1">
      <alignment horizontal="center"/>
    </xf>
    <xf numFmtId="49" fontId="22" fillId="0" borderId="0" xfId="0" applyNumberFormat="1" applyFont="1" applyAlignment="1">
      <alignment horizontal="center" vertical="center"/>
    </xf>
    <xf numFmtId="0" fontId="52" fillId="3" borderId="13" xfId="0" applyFont="1" applyFill="1" applyBorder="1" applyAlignment="1">
      <alignment horizontal="center"/>
    </xf>
    <xf numFmtId="0" fontId="52" fillId="0" borderId="13" xfId="0" applyFont="1" applyBorder="1"/>
    <xf numFmtId="0" fontId="52" fillId="0" borderId="13" xfId="0" applyFont="1" applyFill="1" applyBorder="1"/>
    <xf numFmtId="0" fontId="53" fillId="3" borderId="17" xfId="0" applyFont="1" applyFill="1" applyBorder="1" applyAlignment="1">
      <alignment horizontal="right"/>
    </xf>
    <xf numFmtId="164" fontId="2" fillId="11" borderId="27" xfId="0" applyNumberFormat="1" applyFont="1" applyFill="1" applyBorder="1"/>
    <xf numFmtId="164" fontId="5" fillId="11" borderId="28" xfId="0" applyNumberFormat="1" applyFont="1" applyFill="1" applyBorder="1"/>
    <xf numFmtId="0" fontId="8" fillId="0" borderId="13" xfId="0" applyFont="1" applyBorder="1"/>
    <xf numFmtId="0" fontId="5" fillId="7" borderId="14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64" fontId="12" fillId="0" borderId="10" xfId="0" applyNumberFormat="1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164" fontId="50" fillId="0" borderId="2" xfId="0" applyNumberFormat="1" applyFont="1" applyFill="1" applyBorder="1" applyAlignment="1">
      <alignment horizontal="center"/>
    </xf>
    <xf numFmtId="0" fontId="43" fillId="0" borderId="9" xfId="0" applyFont="1" applyFill="1" applyBorder="1" applyAlignment="1">
      <alignment horizontal="center"/>
    </xf>
    <xf numFmtId="164" fontId="43" fillId="0" borderId="2" xfId="0" applyNumberFormat="1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0" fillId="0" borderId="40" xfId="0" applyFill="1" applyBorder="1"/>
    <xf numFmtId="0" fontId="4" fillId="7" borderId="13" xfId="0" applyFont="1" applyFill="1" applyBorder="1"/>
    <xf numFmtId="165" fontId="8" fillId="8" borderId="13" xfId="0" applyNumberFormat="1" applyFont="1" applyFill="1" applyBorder="1" applyAlignment="1"/>
    <xf numFmtId="164" fontId="2" fillId="11" borderId="41" xfId="0" applyNumberFormat="1" applyFont="1" applyFill="1" applyBorder="1"/>
    <xf numFmtId="164" fontId="5" fillId="11" borderId="42" xfId="0" applyNumberFormat="1" applyFont="1" applyFill="1" applyBorder="1"/>
    <xf numFmtId="164" fontId="2" fillId="2" borderId="27" xfId="0" applyNumberFormat="1" applyFont="1" applyFill="1" applyBorder="1"/>
    <xf numFmtId="164" fontId="5" fillId="2" borderId="28" xfId="0" applyNumberFormat="1" applyFont="1" applyFill="1" applyBorder="1"/>
    <xf numFmtId="0" fontId="26" fillId="7" borderId="0" xfId="0" applyFont="1" applyFill="1"/>
    <xf numFmtId="0" fontId="39" fillId="0" borderId="0" xfId="0" applyFont="1"/>
    <xf numFmtId="164" fontId="2" fillId="0" borderId="27" xfId="0" applyNumberFormat="1" applyFont="1" applyFill="1" applyBorder="1"/>
    <xf numFmtId="164" fontId="5" fillId="0" borderId="28" xfId="0" applyNumberFormat="1" applyFont="1" applyFill="1" applyBorder="1"/>
    <xf numFmtId="164" fontId="2" fillId="0" borderId="8" xfId="0" applyNumberFormat="1" applyFont="1" applyFill="1" applyBorder="1"/>
    <xf numFmtId="164" fontId="5" fillId="0" borderId="11" xfId="0" applyNumberFormat="1" applyFont="1" applyFill="1" applyBorder="1"/>
    <xf numFmtId="164" fontId="5" fillId="0" borderId="12" xfId="0" applyNumberFormat="1" applyFont="1" applyFill="1" applyBorder="1"/>
    <xf numFmtId="164" fontId="2" fillId="0" borderId="7" xfId="0" applyNumberFormat="1" applyFont="1" applyFill="1" applyBorder="1"/>
    <xf numFmtId="0" fontId="25" fillId="0" borderId="0" xfId="0" applyFont="1"/>
    <xf numFmtId="0" fontId="26" fillId="0" borderId="13" xfId="0" applyFont="1" applyFill="1" applyBorder="1"/>
    <xf numFmtId="0" fontId="22" fillId="0" borderId="0" xfId="0" applyFont="1" applyFill="1"/>
    <xf numFmtId="49" fontId="22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49" fontId="7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/>
    <xf numFmtId="49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164" fontId="2" fillId="11" borderId="8" xfId="0" applyNumberFormat="1" applyFont="1" applyFill="1" applyBorder="1"/>
    <xf numFmtId="164" fontId="5" fillId="11" borderId="11" xfId="0" applyNumberFormat="1" applyFont="1" applyFill="1" applyBorder="1"/>
    <xf numFmtId="164" fontId="2" fillId="11" borderId="26" xfId="0" applyNumberFormat="1" applyFont="1" applyFill="1" applyBorder="1"/>
    <xf numFmtId="164" fontId="5" fillId="11" borderId="25" xfId="0" applyNumberFormat="1" applyFont="1" applyFill="1" applyBorder="1"/>
    <xf numFmtId="164" fontId="2" fillId="11" borderId="38" xfId="0" applyNumberFormat="1" applyFont="1" applyFill="1" applyBorder="1"/>
    <xf numFmtId="164" fontId="5" fillId="11" borderId="24" xfId="0" applyNumberFormat="1" applyFont="1" applyFill="1" applyBorder="1"/>
    <xf numFmtId="164" fontId="2" fillId="11" borderId="7" xfId="0" applyNumberFormat="1" applyFont="1" applyFill="1" applyBorder="1"/>
    <xf numFmtId="164" fontId="2" fillId="2" borderId="1" xfId="0" applyNumberFormat="1" applyFont="1" applyFill="1" applyBorder="1"/>
    <xf numFmtId="164" fontId="2" fillId="2" borderId="26" xfId="0" applyNumberFormat="1" applyFont="1" applyFill="1" applyBorder="1"/>
    <xf numFmtId="164" fontId="5" fillId="2" borderId="25" xfId="0" applyNumberFormat="1" applyFont="1" applyFill="1" applyBorder="1"/>
    <xf numFmtId="164" fontId="5" fillId="11" borderId="12" xfId="0" applyNumberFormat="1" applyFont="1" applyFill="1" applyBorder="1"/>
    <xf numFmtId="0" fontId="0" fillId="8" borderId="40" xfId="0" applyFill="1" applyBorder="1"/>
    <xf numFmtId="0" fontId="46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3" xfId="0" applyFont="1" applyFill="1" applyBorder="1" applyAlignment="1">
      <alignment horizontal="center"/>
    </xf>
    <xf numFmtId="0" fontId="47" fillId="0" borderId="13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50" fillId="2" borderId="10" xfId="0" applyNumberFormat="1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164" fontId="12" fillId="14" borderId="2" xfId="0" applyNumberFormat="1" applyFont="1" applyFill="1" applyBorder="1" applyAlignment="1">
      <alignment horizontal="center"/>
    </xf>
    <xf numFmtId="0" fontId="15" fillId="14" borderId="1" xfId="0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center" vertical="center"/>
    </xf>
    <xf numFmtId="0" fontId="55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0" fillId="2" borderId="1" xfId="0" applyFont="1" applyFill="1" applyBorder="1" applyAlignment="1">
      <alignment horizontal="center"/>
    </xf>
    <xf numFmtId="164" fontId="13" fillId="0" borderId="30" xfId="0" applyNumberFormat="1" applyFont="1" applyFill="1" applyBorder="1" applyAlignment="1">
      <alignment horizontal="center" vertical="center"/>
    </xf>
    <xf numFmtId="164" fontId="13" fillId="0" borderId="31" xfId="0" applyNumberFormat="1" applyFont="1" applyFill="1" applyBorder="1" applyAlignment="1">
      <alignment horizontal="center" vertical="center"/>
    </xf>
    <xf numFmtId="164" fontId="13" fillId="0" borderId="26" xfId="0" applyNumberFormat="1" applyFont="1" applyFill="1" applyBorder="1" applyAlignment="1">
      <alignment horizontal="center" vertical="center"/>
    </xf>
    <xf numFmtId="164" fontId="13" fillId="0" borderId="25" xfId="0" applyNumberFormat="1" applyFont="1" applyFill="1" applyBorder="1" applyAlignment="1">
      <alignment horizontal="center" vertical="center"/>
    </xf>
    <xf numFmtId="166" fontId="12" fillId="3" borderId="32" xfId="0" applyNumberFormat="1" applyFont="1" applyFill="1" applyBorder="1" applyAlignment="1">
      <alignment horizontal="center" vertical="center"/>
    </xf>
    <xf numFmtId="166" fontId="12" fillId="3" borderId="17" xfId="0" applyNumberFormat="1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9" fillId="12" borderId="18" xfId="0" applyFont="1" applyFill="1" applyBorder="1" applyAlignment="1">
      <alignment horizontal="center" vertical="center"/>
    </xf>
    <xf numFmtId="0" fontId="19" fillId="12" borderId="19" xfId="0" applyFont="1" applyFill="1" applyBorder="1" applyAlignment="1">
      <alignment horizontal="center" vertical="center"/>
    </xf>
    <xf numFmtId="0" fontId="14" fillId="11" borderId="29" xfId="0" applyFont="1" applyFill="1" applyBorder="1" applyAlignment="1">
      <alignment horizontal="center" vertical="center"/>
    </xf>
    <xf numFmtId="0" fontId="14" fillId="11" borderId="22" xfId="0" applyFont="1" applyFill="1" applyBorder="1" applyAlignment="1">
      <alignment horizontal="center" vertical="center"/>
    </xf>
    <xf numFmtId="0" fontId="19" fillId="11" borderId="18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166" fontId="12" fillId="3" borderId="18" xfId="0" applyNumberFormat="1" applyFont="1" applyFill="1" applyBorder="1" applyAlignment="1">
      <alignment horizontal="center" vertical="center"/>
    </xf>
    <xf numFmtId="166" fontId="12" fillId="3" borderId="19" xfId="0" applyNumberFormat="1" applyFont="1" applyFill="1" applyBorder="1" applyAlignment="1">
      <alignment horizontal="center" vertical="center"/>
    </xf>
    <xf numFmtId="166" fontId="12" fillId="3" borderId="16" xfId="0" applyNumberFormat="1" applyFont="1" applyFill="1" applyBorder="1" applyAlignment="1">
      <alignment horizontal="center" vertical="center"/>
    </xf>
    <xf numFmtId="0" fontId="14" fillId="7" borderId="29" xfId="0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center" vertical="center"/>
    </xf>
    <xf numFmtId="164" fontId="13" fillId="13" borderId="30" xfId="0" applyNumberFormat="1" applyFont="1" applyFill="1" applyBorder="1" applyAlignment="1">
      <alignment horizontal="center" vertical="center"/>
    </xf>
    <xf numFmtId="164" fontId="13" fillId="13" borderId="31" xfId="0" applyNumberFormat="1" applyFont="1" applyFill="1" applyBorder="1" applyAlignment="1">
      <alignment horizontal="center" vertical="center"/>
    </xf>
    <xf numFmtId="164" fontId="13" fillId="12" borderId="30" xfId="0" applyNumberFormat="1" applyFont="1" applyFill="1" applyBorder="1" applyAlignment="1">
      <alignment horizontal="center" vertical="center"/>
    </xf>
    <xf numFmtId="164" fontId="13" fillId="12" borderId="31" xfId="0" applyNumberFormat="1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164" fontId="13" fillId="11" borderId="26" xfId="0" applyNumberFormat="1" applyFont="1" applyFill="1" applyBorder="1" applyAlignment="1">
      <alignment horizontal="center" vertical="center"/>
    </xf>
    <xf numFmtId="164" fontId="13" fillId="11" borderId="25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4" fontId="13" fillId="7" borderId="26" xfId="0" applyNumberFormat="1" applyFont="1" applyFill="1" applyBorder="1" applyAlignment="1">
      <alignment horizontal="center" vertical="center"/>
    </xf>
    <xf numFmtId="164" fontId="13" fillId="7" borderId="25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" fontId="14" fillId="0" borderId="2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3" fillId="0" borderId="39" xfId="0" applyNumberFormat="1" applyFont="1" applyBorder="1" applyAlignment="1">
      <alignment horizontal="center" vertical="center"/>
    </xf>
    <xf numFmtId="164" fontId="27" fillId="0" borderId="26" xfId="0" applyNumberFormat="1" applyFont="1" applyBorder="1" applyAlignment="1">
      <alignment horizontal="center" vertical="center"/>
    </xf>
    <xf numFmtId="164" fontId="27" fillId="0" borderId="24" xfId="0" applyNumberFormat="1" applyFont="1" applyBorder="1" applyAlignment="1">
      <alignment horizontal="center" vertical="center"/>
    </xf>
    <xf numFmtId="164" fontId="27" fillId="0" borderId="25" xfId="0" applyNumberFormat="1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164" fontId="3" fillId="0" borderId="34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3" fillId="0" borderId="35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49" fontId="37" fillId="9" borderId="12" xfId="0" applyNumberFormat="1" applyFont="1" applyFill="1" applyBorder="1" applyAlignment="1">
      <alignment horizontal="center" vertical="center"/>
    </xf>
    <xf numFmtId="49" fontId="21" fillId="9" borderId="8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44" fillId="10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  <color rgb="FFFFFF66"/>
      <color rgb="FFFF6699"/>
      <color rgb="FFCCFF99"/>
      <color rgb="FF33CC33"/>
      <color rgb="FF99FF66"/>
      <color rgb="FF008000"/>
      <color rgb="FF99CCFF"/>
      <color rgb="FFCC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3"/>
  <sheetViews>
    <sheetView showGridLines="0" tabSelected="1" zoomScale="90" zoomScaleNormal="90" workbookViewId="0">
      <pane ySplit="5" topLeftCell="A6" activePane="bottomLeft" state="frozen"/>
      <selection pane="bottomLeft" activeCell="B5" sqref="B5"/>
    </sheetView>
  </sheetViews>
  <sheetFormatPr defaultColWidth="8.6640625" defaultRowHeight="17.399999999999999" x14ac:dyDescent="0.35"/>
  <cols>
    <col min="1" max="1" width="3.44140625" style="71" customWidth="1"/>
    <col min="2" max="3" width="6" style="36" customWidth="1"/>
    <col min="4" max="4" width="12.5546875" style="36" customWidth="1"/>
    <col min="5" max="5" width="0.88671875" style="34" customWidth="1"/>
    <col min="6" max="6" width="4.109375" style="35" customWidth="1"/>
    <col min="7" max="21" width="4.5546875" style="36" customWidth="1"/>
    <col min="22" max="24" width="4.44140625" style="36" bestFit="1" customWidth="1"/>
    <col min="25" max="25" width="4.77734375" style="36" bestFit="1" customWidth="1"/>
    <col min="26" max="26" width="5.6640625" style="36" bestFit="1" customWidth="1"/>
    <col min="27" max="27" width="4.77734375" style="36" bestFit="1" customWidth="1"/>
    <col min="28" max="28" width="5.6640625" style="36" bestFit="1" customWidth="1"/>
    <col min="29" max="29" width="5.5546875" style="36" customWidth="1"/>
    <col min="30" max="16384" width="8.6640625" style="36"/>
  </cols>
  <sheetData>
    <row r="1" spans="1:28" x14ac:dyDescent="0.35">
      <c r="B1" s="32" t="str">
        <f>'Podle ELO'!A1</f>
        <v>Otevřený klubový přebor "Klubu přátel šachu ve Frýdku-Místku"</v>
      </c>
      <c r="C1" s="111"/>
      <c r="D1" s="33"/>
      <c r="F1" s="107"/>
      <c r="R1" s="37" t="str">
        <f>'Podle ELO'!Q1</f>
        <v>2018 jarní část</v>
      </c>
    </row>
    <row r="2" spans="1:28" x14ac:dyDescent="0.35">
      <c r="B2" s="32"/>
      <c r="C2" s="118"/>
      <c r="D2" s="33"/>
      <c r="F2" s="107"/>
    </row>
    <row r="3" spans="1:28" ht="18" thickBot="1" x14ac:dyDescent="0.4">
      <c r="A3" s="84" t="s">
        <v>75</v>
      </c>
      <c r="B3" s="85"/>
      <c r="C3" s="85"/>
      <c r="D3" s="85"/>
    </row>
    <row r="4" spans="1:28" s="40" customFormat="1" x14ac:dyDescent="0.35">
      <c r="A4" s="74"/>
      <c r="B4" s="363" t="s">
        <v>2</v>
      </c>
      <c r="C4" s="364"/>
      <c r="D4" s="38" t="s">
        <v>3</v>
      </c>
      <c r="E4" s="39"/>
      <c r="F4" s="105" t="s">
        <v>15</v>
      </c>
      <c r="G4" s="365" t="s">
        <v>4</v>
      </c>
      <c r="H4" s="364"/>
      <c r="I4" s="363" t="s">
        <v>5</v>
      </c>
      <c r="J4" s="364"/>
      <c r="K4" s="363" t="s">
        <v>6</v>
      </c>
      <c r="L4" s="364"/>
      <c r="M4" s="363" t="s">
        <v>7</v>
      </c>
      <c r="N4" s="364"/>
      <c r="O4" s="363" t="s">
        <v>8</v>
      </c>
      <c r="P4" s="364"/>
      <c r="Q4" s="363" t="s">
        <v>9</v>
      </c>
      <c r="R4" s="364"/>
      <c r="S4" s="363" t="s">
        <v>10</v>
      </c>
      <c r="T4" s="364"/>
      <c r="U4" s="363" t="s">
        <v>11</v>
      </c>
      <c r="V4" s="364"/>
      <c r="W4" s="363" t="s">
        <v>12</v>
      </c>
      <c r="X4" s="364"/>
      <c r="Y4" s="363" t="s">
        <v>13</v>
      </c>
      <c r="Z4" s="364"/>
      <c r="AA4" s="363" t="s">
        <v>14</v>
      </c>
      <c r="AB4" s="364"/>
    </row>
    <row r="5" spans="1:28" s="40" customFormat="1" ht="18" thickBot="1" x14ac:dyDescent="0.4">
      <c r="A5" s="75"/>
      <c r="B5" s="119" t="s">
        <v>116</v>
      </c>
      <c r="C5" s="120" t="s">
        <v>117</v>
      </c>
      <c r="D5" s="70" t="s">
        <v>1</v>
      </c>
      <c r="E5" s="41"/>
      <c r="F5" s="106" t="s">
        <v>74</v>
      </c>
      <c r="G5" s="359" t="str">
        <f>'Podle ELO'!F4</f>
        <v>9.1.</v>
      </c>
      <c r="H5" s="360"/>
      <c r="I5" s="359" t="str">
        <f>'Podle ELO'!H4</f>
        <v>16.1.</v>
      </c>
      <c r="J5" s="360"/>
      <c r="K5" s="359" t="str">
        <f>'Podle ELO'!J4</f>
        <v>23.1.</v>
      </c>
      <c r="L5" s="360"/>
      <c r="M5" s="359" t="str">
        <f>'Podle ELO'!L4</f>
        <v>6.2.</v>
      </c>
      <c r="N5" s="360"/>
      <c r="O5" s="359" t="str">
        <f>'Podle ELO'!N4</f>
        <v>13.2.</v>
      </c>
      <c r="P5" s="360"/>
      <c r="Q5" s="359" t="str">
        <f>'Podle ELO'!P4</f>
        <v>27.2.</v>
      </c>
      <c r="R5" s="360"/>
      <c r="S5" s="359" t="str">
        <f>'Podle ELO'!R4</f>
        <v>6.3.</v>
      </c>
      <c r="T5" s="360"/>
      <c r="U5" s="359" t="str">
        <f>'Podle ELO'!T4</f>
        <v>20.3.</v>
      </c>
      <c r="V5" s="360"/>
      <c r="W5" s="359" t="str">
        <f>'Podle ELO'!V4</f>
        <v>27.3.</v>
      </c>
      <c r="X5" s="360"/>
      <c r="Y5" s="359" t="str">
        <f>'Podle ELO'!X4</f>
        <v>10.4.</v>
      </c>
      <c r="Z5" s="360"/>
      <c r="AA5" s="359" t="str">
        <f>'Podle ELO'!Z4</f>
        <v>17.4.</v>
      </c>
      <c r="AB5" s="360"/>
    </row>
    <row r="6" spans="1:28" x14ac:dyDescent="0.35">
      <c r="A6" s="338" t="s">
        <v>19</v>
      </c>
      <c r="B6" s="351">
        <v>3</v>
      </c>
      <c r="C6" s="352"/>
      <c r="D6" s="82" t="s">
        <v>272</v>
      </c>
      <c r="E6" s="47"/>
      <c r="F6" s="357">
        <v>2</v>
      </c>
      <c r="G6" s="271">
        <v>6</v>
      </c>
      <c r="H6" s="334">
        <v>3</v>
      </c>
      <c r="I6" s="272">
        <v>10</v>
      </c>
      <c r="J6" s="353">
        <v>4</v>
      </c>
      <c r="K6" s="271">
        <v>2</v>
      </c>
      <c r="L6" s="353">
        <v>5</v>
      </c>
      <c r="M6" s="271">
        <v>10</v>
      </c>
      <c r="N6" s="353">
        <v>6</v>
      </c>
      <c r="O6" s="272">
        <v>4</v>
      </c>
      <c r="P6" s="353">
        <v>7</v>
      </c>
      <c r="Q6" s="272">
        <v>2</v>
      </c>
      <c r="R6" s="353">
        <v>8</v>
      </c>
      <c r="S6" s="272">
        <v>1</v>
      </c>
      <c r="T6" s="353">
        <v>8.5</v>
      </c>
      <c r="U6" s="272"/>
      <c r="V6" s="334"/>
      <c r="W6" s="272"/>
      <c r="X6" s="334"/>
      <c r="Y6" s="271"/>
      <c r="Z6" s="334"/>
      <c r="AA6" s="272"/>
      <c r="AB6" s="334"/>
    </row>
    <row r="7" spans="1:28" ht="18" thickBot="1" x14ac:dyDescent="0.4">
      <c r="A7" s="339"/>
      <c r="B7" s="121">
        <v>1883</v>
      </c>
      <c r="C7" s="125">
        <v>1880</v>
      </c>
      <c r="D7" s="83" t="s">
        <v>331</v>
      </c>
      <c r="E7" s="48"/>
      <c r="F7" s="358"/>
      <c r="G7" s="274">
        <v>1</v>
      </c>
      <c r="H7" s="335"/>
      <c r="I7" s="274">
        <v>1</v>
      </c>
      <c r="J7" s="354"/>
      <c r="K7" s="275">
        <v>1</v>
      </c>
      <c r="L7" s="354"/>
      <c r="M7" s="274">
        <v>1</v>
      </c>
      <c r="N7" s="354"/>
      <c r="O7" s="275">
        <v>1</v>
      </c>
      <c r="P7" s="354"/>
      <c r="Q7" s="275">
        <v>1</v>
      </c>
      <c r="R7" s="354"/>
      <c r="S7" s="275">
        <v>0.5</v>
      </c>
      <c r="T7" s="354"/>
      <c r="U7" s="275"/>
      <c r="V7" s="335"/>
      <c r="W7" s="275"/>
      <c r="X7" s="335"/>
      <c r="Y7" s="275"/>
      <c r="Z7" s="335"/>
      <c r="AA7" s="275"/>
      <c r="AB7" s="335"/>
    </row>
    <row r="8" spans="1:28" x14ac:dyDescent="0.35">
      <c r="A8" s="338" t="s">
        <v>20</v>
      </c>
      <c r="B8" s="351">
        <v>1</v>
      </c>
      <c r="C8" s="352"/>
      <c r="D8" s="82" t="s">
        <v>305</v>
      </c>
      <c r="E8" s="47"/>
      <c r="F8" s="357">
        <v>2</v>
      </c>
      <c r="G8" s="331" t="s">
        <v>190</v>
      </c>
      <c r="H8" s="334">
        <v>2</v>
      </c>
      <c r="I8" s="276">
        <v>14</v>
      </c>
      <c r="J8" s="334">
        <v>3</v>
      </c>
      <c r="K8" s="327">
        <v>17</v>
      </c>
      <c r="L8" s="355">
        <v>4</v>
      </c>
      <c r="M8" s="272">
        <v>18</v>
      </c>
      <c r="N8" s="361">
        <v>5</v>
      </c>
      <c r="O8" s="276">
        <v>6</v>
      </c>
      <c r="P8" s="361">
        <v>5.5</v>
      </c>
      <c r="Q8" s="272">
        <v>15</v>
      </c>
      <c r="R8" s="361">
        <v>6.5</v>
      </c>
      <c r="S8" s="271">
        <v>3</v>
      </c>
      <c r="T8" s="361">
        <v>7</v>
      </c>
      <c r="U8" s="271"/>
      <c r="V8" s="334"/>
      <c r="W8" s="272"/>
      <c r="X8" s="334"/>
      <c r="Y8" s="271"/>
      <c r="Z8" s="334"/>
      <c r="AA8" s="272"/>
      <c r="AB8" s="332"/>
    </row>
    <row r="9" spans="1:28" ht="18" thickBot="1" x14ac:dyDescent="0.4">
      <c r="A9" s="339"/>
      <c r="B9" s="329">
        <v>2058</v>
      </c>
      <c r="C9" s="125">
        <v>2006</v>
      </c>
      <c r="D9" s="83" t="s">
        <v>329</v>
      </c>
      <c r="E9" s="48"/>
      <c r="F9" s="358"/>
      <c r="G9" s="324">
        <v>0</v>
      </c>
      <c r="H9" s="335"/>
      <c r="I9" s="274">
        <v>1</v>
      </c>
      <c r="J9" s="335"/>
      <c r="K9" s="326">
        <v>1</v>
      </c>
      <c r="L9" s="356"/>
      <c r="M9" s="274">
        <v>1</v>
      </c>
      <c r="N9" s="362"/>
      <c r="O9" s="274">
        <v>0.5</v>
      </c>
      <c r="P9" s="362"/>
      <c r="Q9" s="274">
        <v>1</v>
      </c>
      <c r="R9" s="362"/>
      <c r="S9" s="274">
        <v>0.5</v>
      </c>
      <c r="T9" s="362"/>
      <c r="U9" s="274"/>
      <c r="V9" s="335"/>
      <c r="W9" s="275"/>
      <c r="X9" s="335"/>
      <c r="Y9" s="274"/>
      <c r="Z9" s="335"/>
      <c r="AA9" s="275"/>
      <c r="AB9" s="333"/>
    </row>
    <row r="10" spans="1:28" x14ac:dyDescent="0.35">
      <c r="A10" s="338" t="s">
        <v>21</v>
      </c>
      <c r="B10" s="351">
        <v>2</v>
      </c>
      <c r="C10" s="352"/>
      <c r="D10" s="82" t="s">
        <v>269</v>
      </c>
      <c r="E10" s="47"/>
      <c r="F10" s="357">
        <v>2</v>
      </c>
      <c r="G10" s="272">
        <v>4</v>
      </c>
      <c r="H10" s="334">
        <v>3</v>
      </c>
      <c r="I10" s="276">
        <v>8</v>
      </c>
      <c r="J10" s="353">
        <v>4</v>
      </c>
      <c r="K10" s="272">
        <v>3</v>
      </c>
      <c r="L10" s="355">
        <v>4</v>
      </c>
      <c r="M10" s="271">
        <v>4</v>
      </c>
      <c r="N10" s="355">
        <v>4.5</v>
      </c>
      <c r="O10" s="272">
        <v>10</v>
      </c>
      <c r="P10" s="361">
        <v>5.5</v>
      </c>
      <c r="Q10" s="271">
        <v>3</v>
      </c>
      <c r="R10" s="355">
        <v>5.5</v>
      </c>
      <c r="S10" s="272">
        <v>8</v>
      </c>
      <c r="T10" s="355">
        <v>6.5</v>
      </c>
      <c r="U10" s="272"/>
      <c r="V10" s="332"/>
      <c r="W10" s="272"/>
      <c r="X10" s="334"/>
      <c r="Y10" s="272"/>
      <c r="Z10" s="332"/>
      <c r="AA10" s="271"/>
      <c r="AB10" s="334"/>
    </row>
    <row r="11" spans="1:28" ht="18" thickBot="1" x14ac:dyDescent="0.4">
      <c r="A11" s="339"/>
      <c r="B11" s="329">
        <v>1997</v>
      </c>
      <c r="C11" s="125">
        <v>1935</v>
      </c>
      <c r="D11" s="83" t="s">
        <v>330</v>
      </c>
      <c r="E11" s="48"/>
      <c r="F11" s="358"/>
      <c r="G11" s="274">
        <v>1</v>
      </c>
      <c r="H11" s="335"/>
      <c r="I11" s="274">
        <v>1</v>
      </c>
      <c r="J11" s="354"/>
      <c r="K11" s="274">
        <v>0</v>
      </c>
      <c r="L11" s="356"/>
      <c r="M11" s="275">
        <v>0.5</v>
      </c>
      <c r="N11" s="356"/>
      <c r="O11" s="274">
        <v>1</v>
      </c>
      <c r="P11" s="362"/>
      <c r="Q11" s="274">
        <v>0</v>
      </c>
      <c r="R11" s="356"/>
      <c r="S11" s="275">
        <v>1</v>
      </c>
      <c r="T11" s="356"/>
      <c r="U11" s="275"/>
      <c r="V11" s="333"/>
      <c r="W11" s="274"/>
      <c r="X11" s="335"/>
      <c r="Y11" s="274"/>
      <c r="Z11" s="333"/>
      <c r="AA11" s="274"/>
      <c r="AB11" s="335"/>
    </row>
    <row r="12" spans="1:28" x14ac:dyDescent="0.35">
      <c r="A12" s="338" t="s">
        <v>22</v>
      </c>
      <c r="B12" s="351">
        <v>4</v>
      </c>
      <c r="C12" s="352"/>
      <c r="D12" s="82" t="s">
        <v>332</v>
      </c>
      <c r="E12" s="47"/>
      <c r="F12" s="357">
        <v>2</v>
      </c>
      <c r="G12" s="276">
        <v>2</v>
      </c>
      <c r="H12" s="334">
        <v>2</v>
      </c>
      <c r="I12" s="273">
        <v>18</v>
      </c>
      <c r="J12" s="332">
        <v>3</v>
      </c>
      <c r="K12" s="325">
        <v>7</v>
      </c>
      <c r="L12" s="355">
        <v>4</v>
      </c>
      <c r="M12" s="272">
        <v>2</v>
      </c>
      <c r="N12" s="355">
        <v>4.5</v>
      </c>
      <c r="O12" s="271">
        <v>3</v>
      </c>
      <c r="P12" s="332">
        <v>4.5</v>
      </c>
      <c r="Q12" s="327">
        <v>15</v>
      </c>
      <c r="R12" s="355">
        <v>5.5</v>
      </c>
      <c r="S12" s="276">
        <v>10</v>
      </c>
      <c r="T12" s="355">
        <v>6.5</v>
      </c>
      <c r="U12" s="272"/>
      <c r="V12" s="332"/>
      <c r="W12" s="272"/>
      <c r="X12" s="332"/>
      <c r="Y12" s="276"/>
      <c r="Z12" s="334"/>
      <c r="AA12" s="272"/>
      <c r="AB12" s="334"/>
    </row>
    <row r="13" spans="1:28" ht="18" thickBot="1" x14ac:dyDescent="0.4">
      <c r="A13" s="339"/>
      <c r="B13" s="329">
        <v>1871</v>
      </c>
      <c r="C13" s="125">
        <v>1835</v>
      </c>
      <c r="D13" s="83" t="s">
        <v>333</v>
      </c>
      <c r="E13" s="48"/>
      <c r="F13" s="358"/>
      <c r="G13" s="275">
        <v>0</v>
      </c>
      <c r="H13" s="335"/>
      <c r="I13" s="275">
        <v>1</v>
      </c>
      <c r="J13" s="333"/>
      <c r="K13" s="326">
        <v>1</v>
      </c>
      <c r="L13" s="356"/>
      <c r="M13" s="275">
        <v>0.5</v>
      </c>
      <c r="N13" s="356"/>
      <c r="O13" s="274">
        <v>0</v>
      </c>
      <c r="P13" s="333"/>
      <c r="Q13" s="326">
        <v>1</v>
      </c>
      <c r="R13" s="356"/>
      <c r="S13" s="275">
        <v>1</v>
      </c>
      <c r="T13" s="356"/>
      <c r="U13" s="274"/>
      <c r="V13" s="333"/>
      <c r="W13" s="274"/>
      <c r="X13" s="333"/>
      <c r="Y13" s="275"/>
      <c r="Z13" s="335"/>
      <c r="AA13" s="275"/>
      <c r="AB13" s="335"/>
    </row>
    <row r="14" spans="1:28" x14ac:dyDescent="0.35">
      <c r="A14" s="338" t="s">
        <v>23</v>
      </c>
      <c r="B14" s="351">
        <v>7</v>
      </c>
      <c r="C14" s="352"/>
      <c r="D14" s="82" t="s">
        <v>307</v>
      </c>
      <c r="E14" s="47"/>
      <c r="F14" s="357">
        <v>2</v>
      </c>
      <c r="G14" s="327">
        <v>4</v>
      </c>
      <c r="H14" s="334">
        <v>2</v>
      </c>
      <c r="I14" s="271">
        <v>17</v>
      </c>
      <c r="J14" s="334">
        <v>3</v>
      </c>
      <c r="K14" s="273">
        <v>6</v>
      </c>
      <c r="L14" s="334">
        <v>3</v>
      </c>
      <c r="M14" s="271">
        <v>32</v>
      </c>
      <c r="N14" s="332">
        <v>4</v>
      </c>
      <c r="O14" s="272">
        <v>8</v>
      </c>
      <c r="P14" s="334">
        <v>4</v>
      </c>
      <c r="Q14" s="276">
        <v>12</v>
      </c>
      <c r="R14" s="334">
        <v>5</v>
      </c>
      <c r="S14" s="272">
        <v>18</v>
      </c>
      <c r="T14" s="332">
        <v>6</v>
      </c>
      <c r="U14" s="271"/>
      <c r="V14" s="332"/>
      <c r="W14" s="272"/>
      <c r="X14" s="334"/>
      <c r="Y14" s="272"/>
      <c r="Z14" s="332"/>
      <c r="AA14" s="271"/>
      <c r="AB14" s="332"/>
    </row>
    <row r="15" spans="1:28" ht="18" thickBot="1" x14ac:dyDescent="0.4">
      <c r="A15" s="339"/>
      <c r="B15" s="329">
        <v>1697</v>
      </c>
      <c r="C15" s="125">
        <v>1872</v>
      </c>
      <c r="D15" s="83" t="s">
        <v>337</v>
      </c>
      <c r="E15" s="48"/>
      <c r="F15" s="358"/>
      <c r="G15" s="326">
        <v>0</v>
      </c>
      <c r="H15" s="335"/>
      <c r="I15" s="275">
        <v>1</v>
      </c>
      <c r="J15" s="335"/>
      <c r="K15" s="274">
        <v>0</v>
      </c>
      <c r="L15" s="335"/>
      <c r="M15" s="274">
        <v>1</v>
      </c>
      <c r="N15" s="333"/>
      <c r="O15" s="275">
        <v>0</v>
      </c>
      <c r="P15" s="335"/>
      <c r="Q15" s="275">
        <v>1</v>
      </c>
      <c r="R15" s="335"/>
      <c r="S15" s="275">
        <v>1</v>
      </c>
      <c r="T15" s="333"/>
      <c r="U15" s="275"/>
      <c r="V15" s="333"/>
      <c r="W15" s="275"/>
      <c r="X15" s="335"/>
      <c r="Y15" s="275"/>
      <c r="Z15" s="333"/>
      <c r="AA15" s="275"/>
      <c r="AB15" s="333"/>
    </row>
    <row r="16" spans="1:28" x14ac:dyDescent="0.35">
      <c r="A16" s="338" t="s">
        <v>24</v>
      </c>
      <c r="B16" s="344">
        <v>17</v>
      </c>
      <c r="C16" s="345"/>
      <c r="D16" s="82" t="s">
        <v>279</v>
      </c>
      <c r="E16" s="47"/>
      <c r="F16" s="346">
        <v>1</v>
      </c>
      <c r="G16" s="271">
        <v>23</v>
      </c>
      <c r="H16" s="334">
        <v>2</v>
      </c>
      <c r="I16" s="272">
        <v>7</v>
      </c>
      <c r="J16" s="334">
        <v>2</v>
      </c>
      <c r="K16" s="271">
        <v>25</v>
      </c>
      <c r="L16" s="334">
        <v>2.5</v>
      </c>
      <c r="M16" s="272">
        <v>22</v>
      </c>
      <c r="N16" s="334">
        <v>3.5</v>
      </c>
      <c r="O16" s="272">
        <v>21</v>
      </c>
      <c r="P16" s="332">
        <v>4.5</v>
      </c>
      <c r="Q16" s="271">
        <v>1</v>
      </c>
      <c r="R16" s="334">
        <v>4.5</v>
      </c>
      <c r="S16" s="272">
        <v>5</v>
      </c>
      <c r="T16" s="366">
        <v>5.5</v>
      </c>
      <c r="U16" s="276"/>
      <c r="V16" s="334"/>
      <c r="W16" s="272"/>
      <c r="X16" s="334"/>
      <c r="Y16" s="271"/>
      <c r="Z16" s="332"/>
      <c r="AA16" s="271"/>
      <c r="AB16" s="334"/>
    </row>
    <row r="17" spans="1:28" ht="18" thickBot="1" x14ac:dyDescent="0.4">
      <c r="A17" s="339"/>
      <c r="B17" s="329">
        <v>1413</v>
      </c>
      <c r="C17" s="125">
        <v>1374</v>
      </c>
      <c r="D17" s="83" t="s">
        <v>348</v>
      </c>
      <c r="E17" s="48"/>
      <c r="F17" s="347"/>
      <c r="G17" s="274">
        <v>1</v>
      </c>
      <c r="H17" s="335"/>
      <c r="I17" s="274">
        <v>0</v>
      </c>
      <c r="J17" s="335"/>
      <c r="K17" s="274">
        <v>0.5</v>
      </c>
      <c r="L17" s="335"/>
      <c r="M17" s="274">
        <v>1</v>
      </c>
      <c r="N17" s="335"/>
      <c r="O17" s="274">
        <v>1</v>
      </c>
      <c r="P17" s="333"/>
      <c r="Q17" s="274">
        <v>0</v>
      </c>
      <c r="R17" s="335"/>
      <c r="S17" s="274">
        <v>1</v>
      </c>
      <c r="T17" s="367"/>
      <c r="U17" s="275"/>
      <c r="V17" s="335"/>
      <c r="W17" s="275"/>
      <c r="X17" s="335"/>
      <c r="Y17" s="275"/>
      <c r="Z17" s="333"/>
      <c r="AA17" s="275"/>
      <c r="AB17" s="335"/>
    </row>
    <row r="18" spans="1:28" x14ac:dyDescent="0.35">
      <c r="A18" s="338" t="s">
        <v>25</v>
      </c>
      <c r="B18" s="351">
        <v>8</v>
      </c>
      <c r="C18" s="352"/>
      <c r="D18" s="82" t="s">
        <v>284</v>
      </c>
      <c r="E18" s="47"/>
      <c r="F18" s="357">
        <v>2</v>
      </c>
      <c r="G18" s="272">
        <v>24</v>
      </c>
      <c r="H18" s="332">
        <v>3</v>
      </c>
      <c r="I18" s="272">
        <v>2</v>
      </c>
      <c r="J18" s="332">
        <v>3</v>
      </c>
      <c r="K18" s="271">
        <v>10</v>
      </c>
      <c r="L18" s="334">
        <v>3</v>
      </c>
      <c r="M18" s="272">
        <v>20</v>
      </c>
      <c r="N18" s="332">
        <v>4</v>
      </c>
      <c r="O18" s="271">
        <v>7</v>
      </c>
      <c r="P18" s="355">
        <v>5</v>
      </c>
      <c r="Q18" s="331" t="s">
        <v>190</v>
      </c>
      <c r="R18" s="334">
        <v>5</v>
      </c>
      <c r="S18" s="271">
        <v>2</v>
      </c>
      <c r="T18" s="332">
        <v>5</v>
      </c>
      <c r="U18" s="272"/>
      <c r="V18" s="334"/>
      <c r="W18" s="271"/>
      <c r="X18" s="332"/>
      <c r="Y18" s="276"/>
      <c r="Z18" s="334"/>
      <c r="AA18" s="271"/>
      <c r="AB18" s="332"/>
    </row>
    <row r="19" spans="1:28" ht="18" thickBot="1" x14ac:dyDescent="0.4">
      <c r="A19" s="339"/>
      <c r="B19" s="329">
        <v>1687</v>
      </c>
      <c r="C19" s="125">
        <v>1694</v>
      </c>
      <c r="D19" s="83" t="s">
        <v>338</v>
      </c>
      <c r="E19" s="48"/>
      <c r="F19" s="358"/>
      <c r="G19" s="275">
        <v>1</v>
      </c>
      <c r="H19" s="333"/>
      <c r="I19" s="275">
        <v>0</v>
      </c>
      <c r="J19" s="333"/>
      <c r="K19" s="274">
        <v>0</v>
      </c>
      <c r="L19" s="335"/>
      <c r="M19" s="274">
        <v>1</v>
      </c>
      <c r="N19" s="333"/>
      <c r="O19" s="274">
        <v>1</v>
      </c>
      <c r="P19" s="356"/>
      <c r="Q19" s="324">
        <v>0</v>
      </c>
      <c r="R19" s="335"/>
      <c r="S19" s="274">
        <v>0</v>
      </c>
      <c r="T19" s="333"/>
      <c r="U19" s="275"/>
      <c r="V19" s="335"/>
      <c r="W19" s="274"/>
      <c r="X19" s="333"/>
      <c r="Y19" s="275"/>
      <c r="Z19" s="335"/>
      <c r="AA19" s="275"/>
      <c r="AB19" s="333"/>
    </row>
    <row r="20" spans="1:28" x14ac:dyDescent="0.35">
      <c r="A20" s="338" t="s">
        <v>26</v>
      </c>
      <c r="B20" s="351">
        <v>10</v>
      </c>
      <c r="C20" s="352"/>
      <c r="D20" s="82" t="s">
        <v>286</v>
      </c>
      <c r="E20" s="47"/>
      <c r="F20" s="357">
        <v>2</v>
      </c>
      <c r="G20" s="273">
        <v>13</v>
      </c>
      <c r="H20" s="334">
        <v>3</v>
      </c>
      <c r="I20" s="276">
        <v>3</v>
      </c>
      <c r="J20" s="332">
        <v>3</v>
      </c>
      <c r="K20" s="273">
        <v>8</v>
      </c>
      <c r="L20" s="361">
        <v>4</v>
      </c>
      <c r="M20" s="273">
        <v>3</v>
      </c>
      <c r="N20" s="332">
        <v>4</v>
      </c>
      <c r="O20" s="276">
        <v>2</v>
      </c>
      <c r="P20" s="332">
        <v>4</v>
      </c>
      <c r="Q20" s="271">
        <v>6</v>
      </c>
      <c r="R20" s="332">
        <v>5</v>
      </c>
      <c r="S20" s="272">
        <v>4</v>
      </c>
      <c r="T20" s="332">
        <v>5</v>
      </c>
      <c r="U20" s="273"/>
      <c r="V20" s="332"/>
      <c r="W20" s="273"/>
      <c r="X20" s="334"/>
      <c r="Y20" s="276"/>
      <c r="Z20" s="332"/>
      <c r="AA20" s="273"/>
      <c r="AB20" s="334"/>
    </row>
    <row r="21" spans="1:28" ht="18" thickBot="1" x14ac:dyDescent="0.4">
      <c r="A21" s="339"/>
      <c r="B21" s="329">
        <v>1506</v>
      </c>
      <c r="C21" s="125">
        <v>1529</v>
      </c>
      <c r="D21" s="83" t="s">
        <v>341</v>
      </c>
      <c r="E21" s="48"/>
      <c r="F21" s="358"/>
      <c r="G21" s="275">
        <v>1</v>
      </c>
      <c r="H21" s="335"/>
      <c r="I21" s="275">
        <v>0</v>
      </c>
      <c r="J21" s="333"/>
      <c r="K21" s="275">
        <v>1</v>
      </c>
      <c r="L21" s="362"/>
      <c r="M21" s="274">
        <v>0</v>
      </c>
      <c r="N21" s="333"/>
      <c r="O21" s="274">
        <v>0</v>
      </c>
      <c r="P21" s="333"/>
      <c r="Q21" s="274">
        <v>1</v>
      </c>
      <c r="R21" s="333"/>
      <c r="S21" s="274">
        <v>0</v>
      </c>
      <c r="T21" s="333"/>
      <c r="U21" s="275"/>
      <c r="V21" s="333"/>
      <c r="W21" s="275"/>
      <c r="X21" s="335"/>
      <c r="Y21" s="274"/>
      <c r="Z21" s="333"/>
      <c r="AA21" s="275"/>
      <c r="AB21" s="335"/>
    </row>
    <row r="22" spans="1:28" x14ac:dyDescent="0.35">
      <c r="A22" s="338" t="s">
        <v>27</v>
      </c>
      <c r="B22" s="344">
        <v>12</v>
      </c>
      <c r="C22" s="345"/>
      <c r="D22" s="82" t="s">
        <v>285</v>
      </c>
      <c r="E22" s="47"/>
      <c r="F22" s="346">
        <v>1</v>
      </c>
      <c r="G22" s="273">
        <v>14</v>
      </c>
      <c r="H22" s="332">
        <v>1</v>
      </c>
      <c r="I22" s="272">
        <v>29</v>
      </c>
      <c r="J22" s="334">
        <v>2</v>
      </c>
      <c r="K22" s="271">
        <v>15</v>
      </c>
      <c r="L22" s="334">
        <v>2</v>
      </c>
      <c r="M22" s="272">
        <v>23</v>
      </c>
      <c r="N22" s="332">
        <v>3</v>
      </c>
      <c r="O22" s="271">
        <v>19</v>
      </c>
      <c r="P22" s="334">
        <v>4</v>
      </c>
      <c r="Q22" s="272">
        <v>7</v>
      </c>
      <c r="R22" s="332">
        <v>4</v>
      </c>
      <c r="S22" s="276">
        <v>32</v>
      </c>
      <c r="T22" s="332">
        <v>5</v>
      </c>
      <c r="U22" s="276"/>
      <c r="V22" s="332"/>
      <c r="W22" s="276"/>
      <c r="X22" s="332"/>
      <c r="Y22" s="271"/>
      <c r="Z22" s="334"/>
      <c r="AA22" s="273"/>
      <c r="AB22" s="334"/>
    </row>
    <row r="23" spans="1:28" ht="18" thickBot="1" x14ac:dyDescent="0.4">
      <c r="A23" s="339"/>
      <c r="B23" s="329">
        <v>1491</v>
      </c>
      <c r="C23" s="125">
        <v>1487</v>
      </c>
      <c r="D23" s="83" t="s">
        <v>343</v>
      </c>
      <c r="E23" s="48"/>
      <c r="F23" s="347"/>
      <c r="G23" s="274">
        <v>0</v>
      </c>
      <c r="H23" s="333"/>
      <c r="I23" s="274">
        <v>1</v>
      </c>
      <c r="J23" s="335"/>
      <c r="K23" s="274">
        <v>0</v>
      </c>
      <c r="L23" s="335"/>
      <c r="M23" s="274">
        <v>1</v>
      </c>
      <c r="N23" s="333"/>
      <c r="O23" s="275">
        <v>1</v>
      </c>
      <c r="P23" s="335"/>
      <c r="Q23" s="275">
        <v>0</v>
      </c>
      <c r="R23" s="333"/>
      <c r="S23" s="277">
        <v>1</v>
      </c>
      <c r="T23" s="333"/>
      <c r="U23" s="275"/>
      <c r="V23" s="333"/>
      <c r="W23" s="274"/>
      <c r="X23" s="333"/>
      <c r="Y23" s="275"/>
      <c r="Z23" s="335"/>
      <c r="AA23" s="274"/>
      <c r="AB23" s="335"/>
    </row>
    <row r="24" spans="1:28" x14ac:dyDescent="0.35">
      <c r="A24" s="338" t="s">
        <v>28</v>
      </c>
      <c r="B24" s="344">
        <v>18</v>
      </c>
      <c r="C24" s="345"/>
      <c r="D24" s="82" t="s">
        <v>349</v>
      </c>
      <c r="E24" s="47"/>
      <c r="F24" s="346">
        <v>1</v>
      </c>
      <c r="G24" s="272">
        <v>26</v>
      </c>
      <c r="H24" s="334">
        <v>2</v>
      </c>
      <c r="I24" s="271">
        <v>4</v>
      </c>
      <c r="J24" s="334">
        <v>2</v>
      </c>
      <c r="K24" s="272">
        <v>14</v>
      </c>
      <c r="L24" s="334">
        <v>3</v>
      </c>
      <c r="M24" s="271">
        <v>1</v>
      </c>
      <c r="N24" s="332">
        <v>3</v>
      </c>
      <c r="O24" s="272">
        <v>16</v>
      </c>
      <c r="P24" s="334">
        <v>4</v>
      </c>
      <c r="Q24" s="272">
        <v>13</v>
      </c>
      <c r="R24" s="366">
        <v>5</v>
      </c>
      <c r="S24" s="271">
        <v>7</v>
      </c>
      <c r="T24" s="332">
        <v>5</v>
      </c>
      <c r="U24" s="271"/>
      <c r="V24" s="332"/>
      <c r="W24" s="271"/>
      <c r="X24" s="334"/>
      <c r="Y24" s="272"/>
      <c r="Z24" s="334"/>
      <c r="AA24" s="278"/>
      <c r="AB24" s="332"/>
    </row>
    <row r="25" spans="1:28" ht="18" thickBot="1" x14ac:dyDescent="0.4">
      <c r="A25" s="339"/>
      <c r="B25" s="329">
        <v>1379</v>
      </c>
      <c r="C25" s="125">
        <v>1399</v>
      </c>
      <c r="D25" s="83" t="s">
        <v>350</v>
      </c>
      <c r="E25" s="48"/>
      <c r="F25" s="347"/>
      <c r="G25" s="274">
        <v>1</v>
      </c>
      <c r="H25" s="335"/>
      <c r="I25" s="274">
        <v>0</v>
      </c>
      <c r="J25" s="335"/>
      <c r="K25" s="274">
        <v>1</v>
      </c>
      <c r="L25" s="335"/>
      <c r="M25" s="275">
        <v>0</v>
      </c>
      <c r="N25" s="333"/>
      <c r="O25" s="275">
        <v>1</v>
      </c>
      <c r="P25" s="335"/>
      <c r="Q25" s="275">
        <v>1</v>
      </c>
      <c r="R25" s="367"/>
      <c r="S25" s="274">
        <v>0</v>
      </c>
      <c r="T25" s="333"/>
      <c r="U25" s="274"/>
      <c r="V25" s="333"/>
      <c r="W25" s="274"/>
      <c r="X25" s="335"/>
      <c r="Y25" s="274"/>
      <c r="Z25" s="335"/>
      <c r="AA25" s="274"/>
      <c r="AB25" s="333"/>
    </row>
    <row r="26" spans="1:28" x14ac:dyDescent="0.35">
      <c r="A26" s="338" t="s">
        <v>29</v>
      </c>
      <c r="B26" s="351">
        <v>6</v>
      </c>
      <c r="C26" s="352"/>
      <c r="D26" s="82" t="s">
        <v>273</v>
      </c>
      <c r="E26" s="47"/>
      <c r="F26" s="357">
        <v>2</v>
      </c>
      <c r="G26" s="273">
        <v>3</v>
      </c>
      <c r="H26" s="334">
        <v>2</v>
      </c>
      <c r="I26" s="325">
        <v>17</v>
      </c>
      <c r="J26" s="334">
        <v>3</v>
      </c>
      <c r="K26" s="271">
        <v>7</v>
      </c>
      <c r="L26" s="355">
        <v>4</v>
      </c>
      <c r="M26" s="331" t="s">
        <v>190</v>
      </c>
      <c r="N26" s="355">
        <v>4.5</v>
      </c>
      <c r="O26" s="272">
        <v>1</v>
      </c>
      <c r="P26" s="332">
        <v>4.5</v>
      </c>
      <c r="Q26" s="272">
        <v>10</v>
      </c>
      <c r="R26" s="334">
        <v>4.5</v>
      </c>
      <c r="S26" s="331" t="s">
        <v>190</v>
      </c>
      <c r="T26" s="334">
        <v>4.5</v>
      </c>
      <c r="U26" s="272"/>
      <c r="V26" s="332"/>
      <c r="W26" s="273"/>
      <c r="X26" s="334"/>
      <c r="Y26" s="273"/>
      <c r="Z26" s="332"/>
      <c r="AA26" s="278"/>
      <c r="AB26" s="332"/>
    </row>
    <row r="27" spans="1:28" ht="18" thickBot="1" x14ac:dyDescent="0.4">
      <c r="A27" s="339"/>
      <c r="B27" s="329">
        <v>1722</v>
      </c>
      <c r="C27" s="125">
        <v>1703</v>
      </c>
      <c r="D27" s="83" t="s">
        <v>336</v>
      </c>
      <c r="E27" s="48"/>
      <c r="F27" s="358"/>
      <c r="G27" s="274">
        <v>0</v>
      </c>
      <c r="H27" s="335"/>
      <c r="I27" s="326">
        <v>1</v>
      </c>
      <c r="J27" s="335"/>
      <c r="K27" s="274">
        <v>1</v>
      </c>
      <c r="L27" s="356"/>
      <c r="M27" s="324">
        <v>0</v>
      </c>
      <c r="N27" s="356"/>
      <c r="O27" s="275">
        <v>0.5</v>
      </c>
      <c r="P27" s="333"/>
      <c r="Q27" s="275">
        <v>0</v>
      </c>
      <c r="R27" s="335"/>
      <c r="S27" s="324">
        <v>0</v>
      </c>
      <c r="T27" s="335"/>
      <c r="U27" s="277"/>
      <c r="V27" s="333"/>
      <c r="W27" s="277"/>
      <c r="X27" s="335"/>
      <c r="Y27" s="277"/>
      <c r="Z27" s="333"/>
      <c r="AA27" s="274"/>
      <c r="AB27" s="333"/>
    </row>
    <row r="28" spans="1:28" x14ac:dyDescent="0.35">
      <c r="A28" s="338" t="s">
        <v>30</v>
      </c>
      <c r="B28" s="344">
        <v>15</v>
      </c>
      <c r="C28" s="345"/>
      <c r="D28" s="82" t="s">
        <v>332</v>
      </c>
      <c r="E28" s="47"/>
      <c r="F28" s="346">
        <v>1</v>
      </c>
      <c r="G28" s="273">
        <v>16</v>
      </c>
      <c r="H28" s="334">
        <v>1</v>
      </c>
      <c r="I28" s="276">
        <v>32</v>
      </c>
      <c r="J28" s="332">
        <v>1.5</v>
      </c>
      <c r="K28" s="273">
        <v>12</v>
      </c>
      <c r="L28" s="332">
        <v>2.5</v>
      </c>
      <c r="M28" s="276">
        <v>24</v>
      </c>
      <c r="N28" s="332">
        <v>3.5</v>
      </c>
      <c r="O28" s="273">
        <v>9</v>
      </c>
      <c r="P28" s="334">
        <v>4.5</v>
      </c>
      <c r="Q28" s="271">
        <v>1</v>
      </c>
      <c r="R28" s="332">
        <v>4.5</v>
      </c>
      <c r="S28" s="325">
        <v>4</v>
      </c>
      <c r="T28" s="332">
        <v>4.5</v>
      </c>
      <c r="U28" s="272"/>
      <c r="V28" s="332"/>
      <c r="W28" s="272"/>
      <c r="X28" s="334"/>
      <c r="Y28" s="272"/>
      <c r="Z28" s="334"/>
      <c r="AA28" s="271"/>
      <c r="AB28" s="334"/>
    </row>
    <row r="29" spans="1:28" ht="18" thickBot="1" x14ac:dyDescent="0.4">
      <c r="A29" s="339"/>
      <c r="B29" s="329">
        <v>1462</v>
      </c>
      <c r="C29" s="125">
        <v>1413</v>
      </c>
      <c r="D29" s="83" t="s">
        <v>346</v>
      </c>
      <c r="E29" s="48"/>
      <c r="F29" s="347"/>
      <c r="G29" s="275">
        <v>0</v>
      </c>
      <c r="H29" s="335"/>
      <c r="I29" s="277">
        <v>0.5</v>
      </c>
      <c r="J29" s="333"/>
      <c r="K29" s="277">
        <v>1</v>
      </c>
      <c r="L29" s="333"/>
      <c r="M29" s="277">
        <v>1</v>
      </c>
      <c r="N29" s="333"/>
      <c r="O29" s="274">
        <v>1</v>
      </c>
      <c r="P29" s="335"/>
      <c r="Q29" s="275">
        <v>0</v>
      </c>
      <c r="R29" s="333"/>
      <c r="S29" s="326">
        <v>0</v>
      </c>
      <c r="T29" s="333"/>
      <c r="U29" s="274"/>
      <c r="V29" s="333"/>
      <c r="W29" s="274"/>
      <c r="X29" s="335"/>
      <c r="Y29" s="274"/>
      <c r="Z29" s="335"/>
      <c r="AA29" s="274"/>
      <c r="AB29" s="335"/>
    </row>
    <row r="30" spans="1:28" x14ac:dyDescent="0.35">
      <c r="A30" s="338" t="s">
        <v>31</v>
      </c>
      <c r="B30" s="340">
        <v>25</v>
      </c>
      <c r="C30" s="341"/>
      <c r="D30" s="82" t="s">
        <v>349</v>
      </c>
      <c r="E30" s="46"/>
      <c r="F30" s="342">
        <v>0</v>
      </c>
      <c r="G30" s="272">
        <v>20</v>
      </c>
      <c r="H30" s="334">
        <v>1</v>
      </c>
      <c r="I30" s="271">
        <v>13</v>
      </c>
      <c r="J30" s="332">
        <v>2</v>
      </c>
      <c r="K30" s="272">
        <v>17</v>
      </c>
      <c r="L30" s="332">
        <v>2.5</v>
      </c>
      <c r="M30" s="276">
        <v>9</v>
      </c>
      <c r="N30" s="332">
        <v>2.5</v>
      </c>
      <c r="O30" s="272">
        <v>11</v>
      </c>
      <c r="P30" s="332">
        <v>2.5</v>
      </c>
      <c r="Q30" s="276">
        <v>22</v>
      </c>
      <c r="R30" s="332">
        <v>3.5</v>
      </c>
      <c r="S30" s="273">
        <v>16</v>
      </c>
      <c r="T30" s="366">
        <v>4.5</v>
      </c>
      <c r="U30" s="272"/>
      <c r="V30" s="332"/>
      <c r="W30" s="271"/>
      <c r="X30" s="332"/>
      <c r="Y30" s="278"/>
      <c r="Z30" s="332"/>
      <c r="AA30" s="278"/>
      <c r="AB30" s="332"/>
    </row>
    <row r="31" spans="1:28" ht="18" thickBot="1" x14ac:dyDescent="0.4">
      <c r="A31" s="339"/>
      <c r="B31" s="121">
        <v>0</v>
      </c>
      <c r="C31" s="125">
        <v>0</v>
      </c>
      <c r="D31" s="83" t="s">
        <v>357</v>
      </c>
      <c r="E31" s="46"/>
      <c r="F31" s="343"/>
      <c r="G31" s="277">
        <v>1</v>
      </c>
      <c r="H31" s="335"/>
      <c r="I31" s="274">
        <v>1</v>
      </c>
      <c r="J31" s="333"/>
      <c r="K31" s="275">
        <v>0.5</v>
      </c>
      <c r="L31" s="333"/>
      <c r="M31" s="275">
        <v>0</v>
      </c>
      <c r="N31" s="333"/>
      <c r="O31" s="275">
        <v>0</v>
      </c>
      <c r="P31" s="333"/>
      <c r="Q31" s="275">
        <v>1</v>
      </c>
      <c r="R31" s="333"/>
      <c r="S31" s="275">
        <v>1</v>
      </c>
      <c r="T31" s="367"/>
      <c r="U31" s="274"/>
      <c r="V31" s="333"/>
      <c r="W31" s="274"/>
      <c r="X31" s="333"/>
      <c r="Y31" s="274"/>
      <c r="Z31" s="333"/>
      <c r="AA31" s="274"/>
      <c r="AB31" s="333"/>
    </row>
    <row r="32" spans="1:28" x14ac:dyDescent="0.35">
      <c r="A32" s="338" t="s">
        <v>32</v>
      </c>
      <c r="B32" s="351">
        <v>5</v>
      </c>
      <c r="C32" s="352"/>
      <c r="D32" s="82" t="s">
        <v>334</v>
      </c>
      <c r="E32" s="47"/>
      <c r="F32" s="357">
        <v>2</v>
      </c>
      <c r="G32" s="331" t="s">
        <v>190</v>
      </c>
      <c r="H32" s="334">
        <v>2</v>
      </c>
      <c r="I32" s="276">
        <v>16</v>
      </c>
      <c r="J32" s="334">
        <v>3</v>
      </c>
      <c r="K32" s="331" t="s">
        <v>190</v>
      </c>
      <c r="L32" s="334">
        <v>3</v>
      </c>
      <c r="M32" s="331" t="s">
        <v>190</v>
      </c>
      <c r="N32" s="332">
        <v>3</v>
      </c>
      <c r="O32" s="272">
        <v>20</v>
      </c>
      <c r="P32" s="334">
        <v>4</v>
      </c>
      <c r="Q32" s="331" t="s">
        <v>190</v>
      </c>
      <c r="R32" s="334">
        <v>4</v>
      </c>
      <c r="S32" s="271">
        <v>17</v>
      </c>
      <c r="T32" s="334">
        <v>4</v>
      </c>
      <c r="U32" s="276"/>
      <c r="V32" s="332"/>
      <c r="W32" s="272"/>
      <c r="X32" s="332"/>
      <c r="Y32" s="273"/>
      <c r="Z32" s="334"/>
      <c r="AA32" s="271"/>
      <c r="AB32" s="334"/>
    </row>
    <row r="33" spans="1:28" ht="18" thickBot="1" x14ac:dyDescent="0.4">
      <c r="A33" s="339"/>
      <c r="B33" s="329">
        <v>1763</v>
      </c>
      <c r="C33" s="125">
        <v>1711</v>
      </c>
      <c r="D33" s="83" t="s">
        <v>335</v>
      </c>
      <c r="E33" s="48"/>
      <c r="F33" s="358"/>
      <c r="G33" s="324">
        <v>0</v>
      </c>
      <c r="H33" s="335"/>
      <c r="I33" s="274">
        <v>1</v>
      </c>
      <c r="J33" s="335"/>
      <c r="K33" s="324">
        <v>0</v>
      </c>
      <c r="L33" s="335"/>
      <c r="M33" s="324">
        <v>0</v>
      </c>
      <c r="N33" s="333"/>
      <c r="O33" s="274">
        <v>1</v>
      </c>
      <c r="P33" s="335"/>
      <c r="Q33" s="324">
        <v>0</v>
      </c>
      <c r="R33" s="335"/>
      <c r="S33" s="275">
        <v>0</v>
      </c>
      <c r="T33" s="335"/>
      <c r="U33" s="277"/>
      <c r="V33" s="333"/>
      <c r="W33" s="275"/>
      <c r="X33" s="333"/>
      <c r="Y33" s="275"/>
      <c r="Z33" s="335"/>
      <c r="AA33" s="275"/>
      <c r="AB33" s="335"/>
    </row>
    <row r="34" spans="1:28" x14ac:dyDescent="0.35">
      <c r="A34" s="338" t="s">
        <v>33</v>
      </c>
      <c r="B34" s="351">
        <v>9</v>
      </c>
      <c r="C34" s="352"/>
      <c r="D34" s="82" t="s">
        <v>339</v>
      </c>
      <c r="E34" s="47"/>
      <c r="F34" s="357">
        <v>2</v>
      </c>
      <c r="G34" s="331" t="s">
        <v>190</v>
      </c>
      <c r="H34" s="334">
        <v>2</v>
      </c>
      <c r="I34" s="331" t="s">
        <v>190</v>
      </c>
      <c r="J34" s="334">
        <v>2</v>
      </c>
      <c r="K34" s="331" t="s">
        <v>190</v>
      </c>
      <c r="L34" s="334">
        <v>2</v>
      </c>
      <c r="M34" s="273">
        <v>25</v>
      </c>
      <c r="N34" s="332">
        <v>3</v>
      </c>
      <c r="O34" s="276">
        <v>15</v>
      </c>
      <c r="P34" s="332">
        <v>3</v>
      </c>
      <c r="Q34" s="271">
        <v>16</v>
      </c>
      <c r="R34" s="334">
        <v>3</v>
      </c>
      <c r="S34" s="272">
        <v>22</v>
      </c>
      <c r="T34" s="334">
        <v>4</v>
      </c>
      <c r="U34" s="276"/>
      <c r="V34" s="334"/>
      <c r="W34" s="276"/>
      <c r="X34" s="332"/>
      <c r="Y34" s="272"/>
      <c r="Z34" s="332"/>
      <c r="AA34" s="276"/>
      <c r="AB34" s="334"/>
    </row>
    <row r="35" spans="1:28" ht="18" thickBot="1" x14ac:dyDescent="0.4">
      <c r="A35" s="339"/>
      <c r="B35" s="329">
        <v>1612</v>
      </c>
      <c r="C35" s="125">
        <v>1638</v>
      </c>
      <c r="D35" s="83" t="s">
        <v>340</v>
      </c>
      <c r="E35" s="48"/>
      <c r="F35" s="358"/>
      <c r="G35" s="324">
        <v>0</v>
      </c>
      <c r="H35" s="335"/>
      <c r="I35" s="324">
        <v>0</v>
      </c>
      <c r="J35" s="335"/>
      <c r="K35" s="324">
        <v>0</v>
      </c>
      <c r="L35" s="335"/>
      <c r="M35" s="275">
        <v>1</v>
      </c>
      <c r="N35" s="333"/>
      <c r="O35" s="279">
        <v>0</v>
      </c>
      <c r="P35" s="333"/>
      <c r="Q35" s="274">
        <v>0</v>
      </c>
      <c r="R35" s="335"/>
      <c r="S35" s="275">
        <v>1</v>
      </c>
      <c r="T35" s="335"/>
      <c r="U35" s="275"/>
      <c r="V35" s="335"/>
      <c r="W35" s="275"/>
      <c r="X35" s="333"/>
      <c r="Y35" s="275"/>
      <c r="Z35" s="333"/>
      <c r="AA35" s="275"/>
      <c r="AB35" s="335"/>
    </row>
    <row r="36" spans="1:28" x14ac:dyDescent="0.35">
      <c r="A36" s="338" t="s">
        <v>34</v>
      </c>
      <c r="B36" s="344">
        <v>13</v>
      </c>
      <c r="C36" s="345"/>
      <c r="D36" s="82" t="s">
        <v>344</v>
      </c>
      <c r="E36" s="47"/>
      <c r="F36" s="346">
        <v>1</v>
      </c>
      <c r="G36" s="271">
        <v>10</v>
      </c>
      <c r="H36" s="334">
        <v>1</v>
      </c>
      <c r="I36" s="273">
        <v>25</v>
      </c>
      <c r="J36" s="332">
        <v>1</v>
      </c>
      <c r="K36" s="276">
        <v>23</v>
      </c>
      <c r="L36" s="332">
        <v>2</v>
      </c>
      <c r="M36" s="272">
        <v>19</v>
      </c>
      <c r="N36" s="334">
        <v>2.5</v>
      </c>
      <c r="O36" s="271">
        <v>32</v>
      </c>
      <c r="P36" s="334">
        <v>3</v>
      </c>
      <c r="Q36" s="271">
        <v>18</v>
      </c>
      <c r="R36" s="332">
        <v>3</v>
      </c>
      <c r="S36" s="276">
        <v>21</v>
      </c>
      <c r="T36" s="332">
        <v>4</v>
      </c>
      <c r="U36" s="273"/>
      <c r="V36" s="332"/>
      <c r="W36" s="272"/>
      <c r="X36" s="332"/>
      <c r="Y36" s="271"/>
      <c r="Z36" s="332"/>
      <c r="AA36" s="273"/>
      <c r="AB36" s="332"/>
    </row>
    <row r="37" spans="1:28" ht="18" thickBot="1" x14ac:dyDescent="0.4">
      <c r="A37" s="339"/>
      <c r="B37" s="329">
        <v>1489</v>
      </c>
      <c r="C37" s="125">
        <v>1478</v>
      </c>
      <c r="D37" s="83" t="s">
        <v>345</v>
      </c>
      <c r="E37" s="48"/>
      <c r="F37" s="347"/>
      <c r="G37" s="274">
        <v>0</v>
      </c>
      <c r="H37" s="335"/>
      <c r="I37" s="275">
        <v>0</v>
      </c>
      <c r="J37" s="333"/>
      <c r="K37" s="275">
        <v>1</v>
      </c>
      <c r="L37" s="333"/>
      <c r="M37" s="275">
        <v>0.5</v>
      </c>
      <c r="N37" s="335"/>
      <c r="O37" s="275">
        <v>0.5</v>
      </c>
      <c r="P37" s="335"/>
      <c r="Q37" s="275">
        <v>0</v>
      </c>
      <c r="R37" s="333"/>
      <c r="S37" s="277">
        <v>1</v>
      </c>
      <c r="T37" s="333"/>
      <c r="U37" s="274"/>
      <c r="V37" s="333"/>
      <c r="W37" s="275"/>
      <c r="X37" s="333"/>
      <c r="Y37" s="274"/>
      <c r="Z37" s="333"/>
      <c r="AA37" s="277"/>
      <c r="AB37" s="333"/>
    </row>
    <row r="38" spans="1:28" x14ac:dyDescent="0.35">
      <c r="A38" s="338" t="s">
        <v>35</v>
      </c>
      <c r="B38" s="344">
        <v>16</v>
      </c>
      <c r="C38" s="345"/>
      <c r="D38" s="82" t="s">
        <v>277</v>
      </c>
      <c r="E38" s="47"/>
      <c r="F38" s="346">
        <v>1</v>
      </c>
      <c r="G38" s="276">
        <v>15</v>
      </c>
      <c r="H38" s="334">
        <v>2</v>
      </c>
      <c r="I38" s="272">
        <v>5</v>
      </c>
      <c r="J38" s="332">
        <v>2</v>
      </c>
      <c r="K38" s="276">
        <v>20</v>
      </c>
      <c r="L38" s="334">
        <v>2</v>
      </c>
      <c r="M38" s="272">
        <v>28</v>
      </c>
      <c r="N38" s="332">
        <v>3</v>
      </c>
      <c r="O38" s="276">
        <v>18</v>
      </c>
      <c r="P38" s="334">
        <v>3</v>
      </c>
      <c r="Q38" s="272">
        <v>9</v>
      </c>
      <c r="R38" s="334">
        <v>4</v>
      </c>
      <c r="S38" s="271">
        <v>25</v>
      </c>
      <c r="T38" s="334">
        <v>4</v>
      </c>
      <c r="U38" s="273"/>
      <c r="V38" s="334"/>
      <c r="W38" s="271"/>
      <c r="X38" s="334"/>
      <c r="Y38" s="271"/>
      <c r="Z38" s="334"/>
      <c r="AA38" s="271"/>
      <c r="AB38" s="332"/>
    </row>
    <row r="39" spans="1:28" ht="18" thickBot="1" x14ac:dyDescent="0.4">
      <c r="A39" s="339"/>
      <c r="B39" s="329">
        <v>1458</v>
      </c>
      <c r="C39" s="125">
        <v>1473</v>
      </c>
      <c r="D39" s="83" t="s">
        <v>347</v>
      </c>
      <c r="E39" s="48"/>
      <c r="F39" s="347"/>
      <c r="G39" s="277">
        <v>1</v>
      </c>
      <c r="H39" s="335"/>
      <c r="I39" s="275">
        <v>0</v>
      </c>
      <c r="J39" s="333"/>
      <c r="K39" s="274">
        <v>0</v>
      </c>
      <c r="L39" s="335"/>
      <c r="M39" s="275">
        <v>1</v>
      </c>
      <c r="N39" s="333"/>
      <c r="O39" s="274">
        <v>0</v>
      </c>
      <c r="P39" s="335"/>
      <c r="Q39" s="275">
        <v>1</v>
      </c>
      <c r="R39" s="335"/>
      <c r="S39" s="275">
        <v>0</v>
      </c>
      <c r="T39" s="335"/>
      <c r="U39" s="277"/>
      <c r="V39" s="335"/>
      <c r="W39" s="274"/>
      <c r="X39" s="335"/>
      <c r="Y39" s="274"/>
      <c r="Z39" s="335"/>
      <c r="AA39" s="274"/>
      <c r="AB39" s="333"/>
    </row>
    <row r="40" spans="1:28" x14ac:dyDescent="0.35">
      <c r="A40" s="338" t="s">
        <v>36</v>
      </c>
      <c r="B40" s="344">
        <v>20</v>
      </c>
      <c r="C40" s="345"/>
      <c r="D40" s="82" t="s">
        <v>281</v>
      </c>
      <c r="E40" s="46"/>
      <c r="F40" s="346">
        <v>1</v>
      </c>
      <c r="G40" s="271">
        <v>25</v>
      </c>
      <c r="H40" s="334">
        <v>1</v>
      </c>
      <c r="I40" s="272">
        <v>19</v>
      </c>
      <c r="J40" s="332">
        <v>2</v>
      </c>
      <c r="K40" s="272">
        <v>16</v>
      </c>
      <c r="L40" s="334">
        <v>3</v>
      </c>
      <c r="M40" s="271">
        <v>8</v>
      </c>
      <c r="N40" s="332">
        <v>3</v>
      </c>
      <c r="O40" s="271">
        <v>5</v>
      </c>
      <c r="P40" s="332">
        <v>3</v>
      </c>
      <c r="Q40" s="272">
        <v>32</v>
      </c>
      <c r="R40" s="334">
        <v>3</v>
      </c>
      <c r="S40" s="271">
        <v>11</v>
      </c>
      <c r="T40" s="334">
        <v>4</v>
      </c>
      <c r="U40" s="272"/>
      <c r="V40" s="332"/>
      <c r="W40" s="276"/>
      <c r="X40" s="332"/>
      <c r="Y40" s="273"/>
      <c r="Z40" s="332"/>
      <c r="AA40" s="273"/>
      <c r="AB40" s="332"/>
    </row>
    <row r="41" spans="1:28" ht="18" thickBot="1" x14ac:dyDescent="0.4">
      <c r="A41" s="339"/>
      <c r="B41" s="329">
        <v>1266</v>
      </c>
      <c r="C41" s="125">
        <v>1315</v>
      </c>
      <c r="D41" s="83" t="s">
        <v>352</v>
      </c>
      <c r="E41" s="46"/>
      <c r="F41" s="347"/>
      <c r="G41" s="274">
        <v>0</v>
      </c>
      <c r="H41" s="335"/>
      <c r="I41" s="274">
        <v>1</v>
      </c>
      <c r="J41" s="333"/>
      <c r="K41" s="274">
        <v>1</v>
      </c>
      <c r="L41" s="335"/>
      <c r="M41" s="274">
        <v>0</v>
      </c>
      <c r="N41" s="333"/>
      <c r="O41" s="274">
        <v>0</v>
      </c>
      <c r="P41" s="333"/>
      <c r="Q41" s="275">
        <v>0</v>
      </c>
      <c r="R41" s="335"/>
      <c r="S41" s="274">
        <v>1</v>
      </c>
      <c r="T41" s="335"/>
      <c r="U41" s="274"/>
      <c r="V41" s="333"/>
      <c r="W41" s="275"/>
      <c r="X41" s="333"/>
      <c r="Y41" s="275"/>
      <c r="Z41" s="333"/>
      <c r="AA41" s="274"/>
      <c r="AB41" s="333"/>
    </row>
    <row r="42" spans="1:28" x14ac:dyDescent="0.35">
      <c r="A42" s="338" t="s">
        <v>37</v>
      </c>
      <c r="B42" s="340">
        <v>28</v>
      </c>
      <c r="C42" s="341"/>
      <c r="D42" s="82" t="s">
        <v>360</v>
      </c>
      <c r="E42" s="46"/>
      <c r="F42" s="342">
        <v>0</v>
      </c>
      <c r="G42" s="272">
        <v>21</v>
      </c>
      <c r="H42" s="334">
        <v>1</v>
      </c>
      <c r="I42" s="325">
        <v>13</v>
      </c>
      <c r="J42" s="332">
        <v>1</v>
      </c>
      <c r="K42" s="272">
        <v>30</v>
      </c>
      <c r="L42" s="334">
        <v>2</v>
      </c>
      <c r="M42" s="276">
        <v>16</v>
      </c>
      <c r="N42" s="332">
        <v>2</v>
      </c>
      <c r="O42" s="331" t="s">
        <v>190</v>
      </c>
      <c r="P42" s="332">
        <v>2</v>
      </c>
      <c r="Q42" s="272">
        <v>24</v>
      </c>
      <c r="R42" s="332">
        <v>3</v>
      </c>
      <c r="S42" s="272">
        <v>29</v>
      </c>
      <c r="T42" s="332">
        <v>4</v>
      </c>
      <c r="U42" s="271"/>
      <c r="V42" s="334"/>
      <c r="W42" s="271"/>
      <c r="X42" s="334"/>
      <c r="Y42" s="276"/>
      <c r="Z42" s="334"/>
      <c r="AA42" s="273"/>
      <c r="AB42" s="334"/>
    </row>
    <row r="43" spans="1:28" ht="18" thickBot="1" x14ac:dyDescent="0.4">
      <c r="A43" s="339"/>
      <c r="B43" s="121">
        <v>0</v>
      </c>
      <c r="C43" s="125">
        <v>0</v>
      </c>
      <c r="D43" s="83" t="s">
        <v>337</v>
      </c>
      <c r="E43" s="46"/>
      <c r="F43" s="343"/>
      <c r="G43" s="275">
        <v>1</v>
      </c>
      <c r="H43" s="335"/>
      <c r="I43" s="326">
        <v>0</v>
      </c>
      <c r="J43" s="333"/>
      <c r="K43" s="275">
        <v>1</v>
      </c>
      <c r="L43" s="335"/>
      <c r="M43" s="275">
        <v>0</v>
      </c>
      <c r="N43" s="333"/>
      <c r="O43" s="324">
        <v>0</v>
      </c>
      <c r="P43" s="333"/>
      <c r="Q43" s="274">
        <v>1</v>
      </c>
      <c r="R43" s="333"/>
      <c r="S43" s="274">
        <v>1</v>
      </c>
      <c r="T43" s="333"/>
      <c r="U43" s="275"/>
      <c r="V43" s="335"/>
      <c r="W43" s="274"/>
      <c r="X43" s="335"/>
      <c r="Y43" s="277"/>
      <c r="Z43" s="335"/>
      <c r="AA43" s="274"/>
      <c r="AB43" s="335"/>
    </row>
    <row r="44" spans="1:28" x14ac:dyDescent="0.35">
      <c r="A44" s="338" t="s">
        <v>38</v>
      </c>
      <c r="B44" s="340">
        <v>32</v>
      </c>
      <c r="C44" s="341"/>
      <c r="D44" s="82" t="s">
        <v>280</v>
      </c>
      <c r="E44" s="46"/>
      <c r="F44" s="342">
        <v>0</v>
      </c>
      <c r="G44" s="271">
        <v>19</v>
      </c>
      <c r="H44" s="332">
        <v>1</v>
      </c>
      <c r="I44" s="272">
        <v>15</v>
      </c>
      <c r="J44" s="332">
        <v>1.5</v>
      </c>
      <c r="K44" s="271">
        <v>21</v>
      </c>
      <c r="L44" s="332">
        <v>2.5</v>
      </c>
      <c r="M44" s="272">
        <v>7</v>
      </c>
      <c r="N44" s="332">
        <v>2.5</v>
      </c>
      <c r="O44" s="272">
        <v>13</v>
      </c>
      <c r="P44" s="332">
        <v>3</v>
      </c>
      <c r="Q44" s="276">
        <v>20</v>
      </c>
      <c r="R44" s="366">
        <v>4</v>
      </c>
      <c r="S44" s="273">
        <v>12</v>
      </c>
      <c r="T44" s="332">
        <v>4</v>
      </c>
      <c r="U44" s="272"/>
      <c r="V44" s="334"/>
      <c r="W44" s="272"/>
      <c r="X44" s="334"/>
      <c r="Y44" s="271"/>
      <c r="Z44" s="332"/>
      <c r="AA44" s="273"/>
      <c r="AB44" s="332"/>
    </row>
    <row r="45" spans="1:28" ht="18" thickBot="1" x14ac:dyDescent="0.4">
      <c r="A45" s="339"/>
      <c r="B45" s="121">
        <v>0</v>
      </c>
      <c r="C45" s="125">
        <v>0</v>
      </c>
      <c r="D45" s="83" t="s">
        <v>371</v>
      </c>
      <c r="E45" s="46"/>
      <c r="F45" s="343"/>
      <c r="G45" s="274">
        <v>1</v>
      </c>
      <c r="H45" s="333"/>
      <c r="I45" s="275">
        <v>0.5</v>
      </c>
      <c r="J45" s="333"/>
      <c r="K45" s="274">
        <v>1</v>
      </c>
      <c r="L45" s="333"/>
      <c r="M45" s="274">
        <v>0</v>
      </c>
      <c r="N45" s="333"/>
      <c r="O45" s="275">
        <v>0.5</v>
      </c>
      <c r="P45" s="333"/>
      <c r="Q45" s="275">
        <v>1</v>
      </c>
      <c r="R45" s="367"/>
      <c r="S45" s="275">
        <v>0</v>
      </c>
      <c r="T45" s="333"/>
      <c r="U45" s="274"/>
      <c r="V45" s="335"/>
      <c r="W45" s="275"/>
      <c r="X45" s="335"/>
      <c r="Y45" s="274"/>
      <c r="Z45" s="333"/>
      <c r="AA45" s="274"/>
      <c r="AB45" s="333"/>
    </row>
    <row r="46" spans="1:28" x14ac:dyDescent="0.35">
      <c r="A46" s="338" t="s">
        <v>62</v>
      </c>
      <c r="B46" s="344">
        <v>11</v>
      </c>
      <c r="C46" s="345"/>
      <c r="D46" s="82" t="s">
        <v>334</v>
      </c>
      <c r="E46" s="47"/>
      <c r="F46" s="346">
        <v>1</v>
      </c>
      <c r="G46" s="331" t="s">
        <v>190</v>
      </c>
      <c r="H46" s="334">
        <v>1</v>
      </c>
      <c r="I46" s="273">
        <v>22</v>
      </c>
      <c r="J46" s="334">
        <v>2</v>
      </c>
      <c r="K46" s="331" t="s">
        <v>190</v>
      </c>
      <c r="L46" s="334">
        <v>2</v>
      </c>
      <c r="M46" s="331" t="s">
        <v>190</v>
      </c>
      <c r="N46" s="334">
        <v>2</v>
      </c>
      <c r="O46" s="276">
        <v>25</v>
      </c>
      <c r="P46" s="334">
        <v>3</v>
      </c>
      <c r="Q46" s="331" t="s">
        <v>190</v>
      </c>
      <c r="R46" s="334">
        <v>3</v>
      </c>
      <c r="S46" s="272">
        <v>20</v>
      </c>
      <c r="T46" s="334">
        <v>3</v>
      </c>
      <c r="U46" s="276"/>
      <c r="V46" s="334"/>
      <c r="W46" s="276"/>
      <c r="X46" s="334"/>
      <c r="Y46" s="276"/>
      <c r="Z46" s="334"/>
      <c r="AA46" s="276"/>
      <c r="AB46" s="334"/>
    </row>
    <row r="47" spans="1:28" ht="18" thickBot="1" x14ac:dyDescent="0.4">
      <c r="A47" s="339"/>
      <c r="B47" s="329">
        <v>1495</v>
      </c>
      <c r="C47" s="125">
        <v>1515</v>
      </c>
      <c r="D47" s="83" t="s">
        <v>342</v>
      </c>
      <c r="E47" s="48"/>
      <c r="F47" s="347"/>
      <c r="G47" s="324">
        <v>0</v>
      </c>
      <c r="H47" s="335"/>
      <c r="I47" s="275">
        <v>1</v>
      </c>
      <c r="J47" s="335"/>
      <c r="K47" s="324">
        <v>0</v>
      </c>
      <c r="L47" s="335"/>
      <c r="M47" s="324">
        <v>0</v>
      </c>
      <c r="N47" s="335"/>
      <c r="O47" s="274">
        <v>1</v>
      </c>
      <c r="P47" s="335"/>
      <c r="Q47" s="324">
        <v>0</v>
      </c>
      <c r="R47" s="335"/>
      <c r="S47" s="275">
        <v>0</v>
      </c>
      <c r="T47" s="335"/>
      <c r="U47" s="274"/>
      <c r="V47" s="335"/>
      <c r="W47" s="275"/>
      <c r="X47" s="335"/>
      <c r="Y47" s="275"/>
      <c r="Z47" s="335"/>
      <c r="AA47" s="275"/>
      <c r="AB47" s="335"/>
    </row>
    <row r="48" spans="1:28" x14ac:dyDescent="0.35">
      <c r="A48" s="338" t="s">
        <v>63</v>
      </c>
      <c r="B48" s="344">
        <v>14</v>
      </c>
      <c r="C48" s="345"/>
      <c r="D48" s="82" t="s">
        <v>275</v>
      </c>
      <c r="E48" s="47"/>
      <c r="F48" s="346">
        <v>1</v>
      </c>
      <c r="G48" s="271">
        <v>12</v>
      </c>
      <c r="H48" s="334">
        <v>2</v>
      </c>
      <c r="I48" s="272">
        <v>1</v>
      </c>
      <c r="J48" s="334">
        <v>2</v>
      </c>
      <c r="K48" s="271">
        <v>18</v>
      </c>
      <c r="L48" s="334">
        <v>2</v>
      </c>
      <c r="M48" s="272">
        <v>21</v>
      </c>
      <c r="N48" s="334">
        <v>2</v>
      </c>
      <c r="O48" s="271">
        <v>22</v>
      </c>
      <c r="P48" s="334">
        <v>3</v>
      </c>
      <c r="Q48" s="331" t="s">
        <v>190</v>
      </c>
      <c r="R48" s="334">
        <v>3</v>
      </c>
      <c r="S48" s="331" t="s">
        <v>190</v>
      </c>
      <c r="T48" s="334">
        <v>3</v>
      </c>
      <c r="U48" s="273"/>
      <c r="V48" s="334"/>
      <c r="W48" s="271"/>
      <c r="X48" s="332"/>
      <c r="Y48" s="278"/>
      <c r="Z48" s="332"/>
      <c r="AA48" s="278"/>
      <c r="AB48" s="332"/>
    </row>
    <row r="49" spans="1:28" ht="18" thickBot="1" x14ac:dyDescent="0.4">
      <c r="A49" s="339"/>
      <c r="B49" s="329">
        <v>1488</v>
      </c>
      <c r="C49" s="125">
        <v>1533</v>
      </c>
      <c r="D49" s="83" t="s">
        <v>331</v>
      </c>
      <c r="E49" s="48"/>
      <c r="F49" s="347"/>
      <c r="G49" s="274">
        <v>1</v>
      </c>
      <c r="H49" s="335"/>
      <c r="I49" s="275">
        <v>0</v>
      </c>
      <c r="J49" s="335"/>
      <c r="K49" s="275">
        <v>0</v>
      </c>
      <c r="L49" s="335"/>
      <c r="M49" s="274">
        <v>0</v>
      </c>
      <c r="N49" s="335"/>
      <c r="O49" s="275">
        <v>1</v>
      </c>
      <c r="P49" s="335"/>
      <c r="Q49" s="324">
        <v>0</v>
      </c>
      <c r="R49" s="335"/>
      <c r="S49" s="324">
        <v>0</v>
      </c>
      <c r="T49" s="335"/>
      <c r="U49" s="275"/>
      <c r="V49" s="335"/>
      <c r="W49" s="275"/>
      <c r="X49" s="333"/>
      <c r="Y49" s="274"/>
      <c r="Z49" s="333"/>
      <c r="AA49" s="277"/>
      <c r="AB49" s="333"/>
    </row>
    <row r="50" spans="1:28" x14ac:dyDescent="0.35">
      <c r="A50" s="338" t="s">
        <v>67</v>
      </c>
      <c r="B50" s="344">
        <v>21</v>
      </c>
      <c r="C50" s="345"/>
      <c r="D50" s="82" t="s">
        <v>360</v>
      </c>
      <c r="E50" s="46"/>
      <c r="F50" s="346">
        <v>1</v>
      </c>
      <c r="G50" s="273">
        <v>28</v>
      </c>
      <c r="H50" s="334">
        <v>1</v>
      </c>
      <c r="I50" s="271">
        <v>30</v>
      </c>
      <c r="J50" s="332">
        <v>2</v>
      </c>
      <c r="K50" s="272">
        <v>32</v>
      </c>
      <c r="L50" s="332">
        <v>2</v>
      </c>
      <c r="M50" s="271">
        <v>14</v>
      </c>
      <c r="N50" s="334">
        <v>3</v>
      </c>
      <c r="O50" s="271">
        <v>17</v>
      </c>
      <c r="P50" s="334">
        <v>3</v>
      </c>
      <c r="Q50" s="272">
        <v>25</v>
      </c>
      <c r="R50" s="334">
        <v>3</v>
      </c>
      <c r="S50" s="272">
        <v>13</v>
      </c>
      <c r="T50" s="334">
        <v>3</v>
      </c>
      <c r="U50" s="276"/>
      <c r="V50" s="334"/>
      <c r="W50" s="276"/>
      <c r="X50" s="334"/>
      <c r="Y50" s="278"/>
      <c r="Z50" s="334"/>
      <c r="AA50" s="278"/>
      <c r="AB50" s="334"/>
    </row>
    <row r="51" spans="1:28" ht="18" thickBot="1" x14ac:dyDescent="0.4">
      <c r="A51" s="339"/>
      <c r="B51" s="329">
        <v>1191</v>
      </c>
      <c r="C51" s="125">
        <v>1250</v>
      </c>
      <c r="D51" s="83" t="s">
        <v>353</v>
      </c>
      <c r="E51" s="46"/>
      <c r="F51" s="347"/>
      <c r="G51" s="275">
        <v>0</v>
      </c>
      <c r="H51" s="335"/>
      <c r="I51" s="274">
        <v>1</v>
      </c>
      <c r="J51" s="333"/>
      <c r="K51" s="274">
        <v>0</v>
      </c>
      <c r="L51" s="333"/>
      <c r="M51" s="274">
        <v>1</v>
      </c>
      <c r="N51" s="335"/>
      <c r="O51" s="275">
        <v>0</v>
      </c>
      <c r="P51" s="335"/>
      <c r="Q51" s="275">
        <v>0</v>
      </c>
      <c r="R51" s="335"/>
      <c r="S51" s="275">
        <v>0</v>
      </c>
      <c r="T51" s="335"/>
      <c r="U51" s="274"/>
      <c r="V51" s="335"/>
      <c r="W51" s="275"/>
      <c r="X51" s="335"/>
      <c r="Y51" s="274"/>
      <c r="Z51" s="335"/>
      <c r="AA51" s="274"/>
      <c r="AB51" s="335"/>
    </row>
    <row r="52" spans="1:28" x14ac:dyDescent="0.35">
      <c r="A52" s="338" t="s">
        <v>78</v>
      </c>
      <c r="B52" s="340">
        <v>22</v>
      </c>
      <c r="C52" s="341"/>
      <c r="D52" s="82" t="s">
        <v>293</v>
      </c>
      <c r="E52" s="46"/>
      <c r="F52" s="342">
        <v>0</v>
      </c>
      <c r="G52" s="272">
        <v>31</v>
      </c>
      <c r="H52" s="334">
        <v>1</v>
      </c>
      <c r="I52" s="271">
        <v>11</v>
      </c>
      <c r="J52" s="332">
        <v>1</v>
      </c>
      <c r="K52" s="271">
        <v>27</v>
      </c>
      <c r="L52" s="334">
        <v>2</v>
      </c>
      <c r="M52" s="276">
        <v>17</v>
      </c>
      <c r="N52" s="332">
        <v>2</v>
      </c>
      <c r="O52" s="272">
        <v>14</v>
      </c>
      <c r="P52" s="332">
        <v>2</v>
      </c>
      <c r="Q52" s="272">
        <v>33</v>
      </c>
      <c r="R52" s="332">
        <v>3</v>
      </c>
      <c r="S52" s="271">
        <v>9</v>
      </c>
      <c r="T52" s="332">
        <v>3</v>
      </c>
      <c r="U52" s="278"/>
      <c r="V52" s="332"/>
      <c r="W52" s="278"/>
      <c r="X52" s="332"/>
      <c r="Y52" s="278"/>
      <c r="Z52" s="332"/>
      <c r="AA52" s="278"/>
      <c r="AB52" s="332"/>
    </row>
    <row r="53" spans="1:28" ht="18" thickBot="1" x14ac:dyDescent="0.4">
      <c r="A53" s="339"/>
      <c r="B53" s="121">
        <v>0</v>
      </c>
      <c r="C53" s="125">
        <v>0</v>
      </c>
      <c r="D53" s="83" t="s">
        <v>354</v>
      </c>
      <c r="E53" s="46"/>
      <c r="F53" s="343"/>
      <c r="G53" s="275">
        <v>1</v>
      </c>
      <c r="H53" s="335"/>
      <c r="I53" s="275">
        <v>0</v>
      </c>
      <c r="J53" s="333"/>
      <c r="K53" s="275">
        <v>1</v>
      </c>
      <c r="L53" s="335"/>
      <c r="M53" s="275">
        <v>0</v>
      </c>
      <c r="N53" s="333"/>
      <c r="O53" s="275">
        <v>0</v>
      </c>
      <c r="P53" s="333"/>
      <c r="Q53" s="274">
        <v>1</v>
      </c>
      <c r="R53" s="333"/>
      <c r="S53" s="275">
        <v>0</v>
      </c>
      <c r="T53" s="333"/>
      <c r="U53" s="274"/>
      <c r="V53" s="333"/>
      <c r="W53" s="274"/>
      <c r="X53" s="333"/>
      <c r="Y53" s="274"/>
      <c r="Z53" s="333"/>
      <c r="AA53" s="274"/>
      <c r="AB53" s="333"/>
    </row>
    <row r="54" spans="1:28" x14ac:dyDescent="0.35">
      <c r="A54" s="338" t="s">
        <v>79</v>
      </c>
      <c r="B54" s="340">
        <v>23</v>
      </c>
      <c r="C54" s="341"/>
      <c r="D54" s="82" t="s">
        <v>289</v>
      </c>
      <c r="E54" s="46"/>
      <c r="F54" s="342">
        <v>0</v>
      </c>
      <c r="G54" s="272">
        <v>17</v>
      </c>
      <c r="H54" s="332">
        <v>0</v>
      </c>
      <c r="I54" s="271">
        <v>31</v>
      </c>
      <c r="J54" s="332">
        <v>1</v>
      </c>
      <c r="K54" s="272">
        <v>13</v>
      </c>
      <c r="L54" s="332">
        <v>1</v>
      </c>
      <c r="M54" s="271">
        <v>12</v>
      </c>
      <c r="N54" s="334">
        <v>1</v>
      </c>
      <c r="O54" s="331" t="s">
        <v>190</v>
      </c>
      <c r="P54" s="334">
        <v>1</v>
      </c>
      <c r="Q54" s="272">
        <v>26</v>
      </c>
      <c r="R54" s="334">
        <v>2</v>
      </c>
      <c r="S54" s="276">
        <v>34</v>
      </c>
      <c r="T54" s="334">
        <v>3</v>
      </c>
      <c r="U54" s="273"/>
      <c r="V54" s="334"/>
      <c r="W54" s="272"/>
      <c r="X54" s="332"/>
      <c r="Y54" s="272"/>
      <c r="Z54" s="332"/>
      <c r="AA54" s="280"/>
      <c r="AB54" s="334"/>
    </row>
    <row r="55" spans="1:28" ht="18" thickBot="1" x14ac:dyDescent="0.4">
      <c r="A55" s="339"/>
      <c r="B55" s="121">
        <v>0</v>
      </c>
      <c r="C55" s="125">
        <v>0</v>
      </c>
      <c r="D55" s="83" t="s">
        <v>355</v>
      </c>
      <c r="E55" s="46"/>
      <c r="F55" s="343"/>
      <c r="G55" s="274">
        <v>0</v>
      </c>
      <c r="H55" s="333"/>
      <c r="I55" s="274">
        <v>1</v>
      </c>
      <c r="J55" s="333"/>
      <c r="K55" s="274">
        <v>0</v>
      </c>
      <c r="L55" s="333"/>
      <c r="M55" s="274">
        <v>0</v>
      </c>
      <c r="N55" s="335"/>
      <c r="O55" s="324">
        <v>0</v>
      </c>
      <c r="P55" s="335"/>
      <c r="Q55" s="274">
        <v>1</v>
      </c>
      <c r="R55" s="335"/>
      <c r="S55" s="275">
        <v>1</v>
      </c>
      <c r="T55" s="335"/>
      <c r="U55" s="275"/>
      <c r="V55" s="335"/>
      <c r="W55" s="275"/>
      <c r="X55" s="333"/>
      <c r="Y55" s="275"/>
      <c r="Z55" s="333"/>
      <c r="AA55" s="275"/>
      <c r="AB55" s="335"/>
    </row>
    <row r="56" spans="1:28" x14ac:dyDescent="0.35">
      <c r="A56" s="338" t="s">
        <v>80</v>
      </c>
      <c r="B56" s="340">
        <v>30</v>
      </c>
      <c r="C56" s="341"/>
      <c r="D56" s="82" t="s">
        <v>311</v>
      </c>
      <c r="E56" s="46"/>
      <c r="F56" s="342">
        <v>0</v>
      </c>
      <c r="G56" s="271">
        <v>27</v>
      </c>
      <c r="H56" s="334">
        <v>1</v>
      </c>
      <c r="I56" s="272">
        <v>21</v>
      </c>
      <c r="J56" s="332">
        <v>1</v>
      </c>
      <c r="K56" s="271">
        <v>28</v>
      </c>
      <c r="L56" s="332">
        <v>1</v>
      </c>
      <c r="M56" s="331" t="s">
        <v>190</v>
      </c>
      <c r="N56" s="334">
        <v>1</v>
      </c>
      <c r="O56" s="331" t="s">
        <v>190</v>
      </c>
      <c r="P56" s="332">
        <v>1</v>
      </c>
      <c r="Q56" s="276">
        <v>29</v>
      </c>
      <c r="R56" s="332">
        <v>2</v>
      </c>
      <c r="S56" s="272">
        <v>26</v>
      </c>
      <c r="T56" s="332">
        <v>3</v>
      </c>
      <c r="U56" s="278"/>
      <c r="V56" s="334"/>
      <c r="W56" s="278"/>
      <c r="X56" s="334"/>
      <c r="Y56" s="278"/>
      <c r="Z56" s="334"/>
      <c r="AA56" s="278"/>
      <c r="AB56" s="334"/>
    </row>
    <row r="57" spans="1:28" ht="18" thickBot="1" x14ac:dyDescent="0.4">
      <c r="A57" s="339"/>
      <c r="B57" s="121">
        <v>0</v>
      </c>
      <c r="C57" s="125">
        <v>0</v>
      </c>
      <c r="D57" s="83" t="s">
        <v>362</v>
      </c>
      <c r="E57" s="46"/>
      <c r="F57" s="343"/>
      <c r="G57" s="274">
        <v>1</v>
      </c>
      <c r="H57" s="335"/>
      <c r="I57" s="275">
        <v>0</v>
      </c>
      <c r="J57" s="333"/>
      <c r="K57" s="274">
        <v>0</v>
      </c>
      <c r="L57" s="333"/>
      <c r="M57" s="324">
        <v>0</v>
      </c>
      <c r="N57" s="335"/>
      <c r="O57" s="324">
        <v>0</v>
      </c>
      <c r="P57" s="333"/>
      <c r="Q57" s="275">
        <v>1</v>
      </c>
      <c r="R57" s="333"/>
      <c r="S57" s="275">
        <v>1</v>
      </c>
      <c r="T57" s="333"/>
      <c r="U57" s="274"/>
      <c r="V57" s="335"/>
      <c r="W57" s="274"/>
      <c r="X57" s="335"/>
      <c r="Y57" s="274"/>
      <c r="Z57" s="335"/>
      <c r="AA57" s="274"/>
      <c r="AB57" s="335"/>
    </row>
    <row r="58" spans="1:28" x14ac:dyDescent="0.35">
      <c r="A58" s="338" t="s">
        <v>85</v>
      </c>
      <c r="B58" s="344">
        <v>19</v>
      </c>
      <c r="C58" s="345"/>
      <c r="D58" s="82" t="s">
        <v>308</v>
      </c>
      <c r="E58" s="47"/>
      <c r="F58" s="346">
        <v>1</v>
      </c>
      <c r="G58" s="273">
        <v>32</v>
      </c>
      <c r="H58" s="334">
        <v>1</v>
      </c>
      <c r="I58" s="271">
        <v>20</v>
      </c>
      <c r="J58" s="332">
        <v>1</v>
      </c>
      <c r="K58" s="271">
        <v>29</v>
      </c>
      <c r="L58" s="332">
        <v>1.5</v>
      </c>
      <c r="M58" s="271">
        <v>13</v>
      </c>
      <c r="N58" s="332">
        <v>2</v>
      </c>
      <c r="O58" s="272">
        <v>12</v>
      </c>
      <c r="P58" s="334">
        <v>2</v>
      </c>
      <c r="Q58" s="331" t="s">
        <v>190</v>
      </c>
      <c r="R58" s="334">
        <v>2</v>
      </c>
      <c r="S58" s="272">
        <v>27</v>
      </c>
      <c r="T58" s="334">
        <v>2.5</v>
      </c>
      <c r="U58" s="276"/>
      <c r="V58" s="334"/>
      <c r="W58" s="276"/>
      <c r="X58" s="334"/>
      <c r="Y58" s="278"/>
      <c r="Z58" s="334"/>
      <c r="AA58" s="278"/>
      <c r="AB58" s="334"/>
    </row>
    <row r="59" spans="1:28" ht="18" thickBot="1" x14ac:dyDescent="0.4">
      <c r="A59" s="339"/>
      <c r="B59" s="329">
        <v>1324</v>
      </c>
      <c r="C59" s="125">
        <v>1366</v>
      </c>
      <c r="D59" s="83" t="s">
        <v>351</v>
      </c>
      <c r="E59" s="48"/>
      <c r="F59" s="347"/>
      <c r="G59" s="277">
        <v>0</v>
      </c>
      <c r="H59" s="335"/>
      <c r="I59" s="274">
        <v>0</v>
      </c>
      <c r="J59" s="333"/>
      <c r="K59" s="274">
        <v>0.5</v>
      </c>
      <c r="L59" s="333"/>
      <c r="M59" s="274">
        <v>0.5</v>
      </c>
      <c r="N59" s="333"/>
      <c r="O59" s="274">
        <v>0</v>
      </c>
      <c r="P59" s="335"/>
      <c r="Q59" s="324">
        <v>0</v>
      </c>
      <c r="R59" s="335"/>
      <c r="S59" s="274">
        <v>0.5</v>
      </c>
      <c r="T59" s="335"/>
      <c r="U59" s="274"/>
      <c r="V59" s="335"/>
      <c r="W59" s="275"/>
      <c r="X59" s="335"/>
      <c r="Y59" s="274"/>
      <c r="Z59" s="335"/>
      <c r="AA59" s="274"/>
      <c r="AB59" s="335"/>
    </row>
    <row r="60" spans="1:28" x14ac:dyDescent="0.35">
      <c r="A60" s="338" t="s">
        <v>86</v>
      </c>
      <c r="B60" s="340">
        <v>27</v>
      </c>
      <c r="C60" s="341"/>
      <c r="D60" s="82" t="s">
        <v>314</v>
      </c>
      <c r="E60" s="46"/>
      <c r="F60" s="342">
        <v>0</v>
      </c>
      <c r="G60" s="272">
        <v>30</v>
      </c>
      <c r="H60" s="334">
        <v>0</v>
      </c>
      <c r="I60" s="271">
        <v>26</v>
      </c>
      <c r="J60" s="332">
        <v>1</v>
      </c>
      <c r="K60" s="272">
        <v>22</v>
      </c>
      <c r="L60" s="332">
        <v>1</v>
      </c>
      <c r="M60" s="271">
        <v>29</v>
      </c>
      <c r="N60" s="334">
        <v>1</v>
      </c>
      <c r="O60" s="272">
        <v>34</v>
      </c>
      <c r="P60" s="334">
        <v>2</v>
      </c>
      <c r="Q60" s="271">
        <v>34</v>
      </c>
      <c r="R60" s="334">
        <v>2</v>
      </c>
      <c r="S60" s="276">
        <v>19</v>
      </c>
      <c r="T60" s="334">
        <v>2.5</v>
      </c>
      <c r="U60" s="278"/>
      <c r="V60" s="332"/>
      <c r="W60" s="278"/>
      <c r="X60" s="332"/>
      <c r="Y60" s="278"/>
      <c r="Z60" s="332"/>
      <c r="AA60" s="278"/>
      <c r="AB60" s="332"/>
    </row>
    <row r="61" spans="1:28" ht="18" thickBot="1" x14ac:dyDescent="0.4">
      <c r="A61" s="339"/>
      <c r="B61" s="121">
        <v>0</v>
      </c>
      <c r="C61" s="125">
        <v>0</v>
      </c>
      <c r="D61" s="83" t="s">
        <v>359</v>
      </c>
      <c r="E61" s="46"/>
      <c r="F61" s="343"/>
      <c r="G61" s="275">
        <v>0</v>
      </c>
      <c r="H61" s="335"/>
      <c r="I61" s="274">
        <v>1</v>
      </c>
      <c r="J61" s="333"/>
      <c r="K61" s="274">
        <v>0</v>
      </c>
      <c r="L61" s="333"/>
      <c r="M61" s="274">
        <v>0</v>
      </c>
      <c r="N61" s="335"/>
      <c r="O61" s="274">
        <v>1</v>
      </c>
      <c r="P61" s="335"/>
      <c r="Q61" s="274">
        <v>0</v>
      </c>
      <c r="R61" s="335"/>
      <c r="S61" s="275">
        <v>0.5</v>
      </c>
      <c r="T61" s="335"/>
      <c r="U61" s="274"/>
      <c r="V61" s="333"/>
      <c r="W61" s="274"/>
      <c r="X61" s="333"/>
      <c r="Y61" s="274"/>
      <c r="Z61" s="333"/>
      <c r="AA61" s="274"/>
      <c r="AB61" s="333"/>
    </row>
    <row r="62" spans="1:28" x14ac:dyDescent="0.35">
      <c r="A62" s="338" t="s">
        <v>87</v>
      </c>
      <c r="B62" s="340">
        <v>29</v>
      </c>
      <c r="C62" s="341"/>
      <c r="D62" s="82" t="s">
        <v>361</v>
      </c>
      <c r="E62" s="46"/>
      <c r="F62" s="342">
        <v>0</v>
      </c>
      <c r="G62" s="331" t="s">
        <v>190</v>
      </c>
      <c r="H62" s="334">
        <v>0</v>
      </c>
      <c r="I62" s="276">
        <v>12</v>
      </c>
      <c r="J62" s="334">
        <v>0</v>
      </c>
      <c r="K62" s="272">
        <v>19</v>
      </c>
      <c r="L62" s="332">
        <v>0.5</v>
      </c>
      <c r="M62" s="272">
        <v>27</v>
      </c>
      <c r="N62" s="332">
        <v>1.5</v>
      </c>
      <c r="O62" s="271">
        <v>33</v>
      </c>
      <c r="P62" s="332">
        <v>2.5</v>
      </c>
      <c r="Q62" s="272">
        <v>30</v>
      </c>
      <c r="R62" s="332">
        <v>2.5</v>
      </c>
      <c r="S62" s="276">
        <v>28</v>
      </c>
      <c r="T62" s="332">
        <v>2.5</v>
      </c>
      <c r="U62" s="273"/>
      <c r="V62" s="334"/>
      <c r="W62" s="272"/>
      <c r="X62" s="332"/>
      <c r="Y62" s="272"/>
      <c r="Z62" s="332"/>
      <c r="AA62" s="280"/>
      <c r="AB62" s="334"/>
    </row>
    <row r="63" spans="1:28" ht="18" thickBot="1" x14ac:dyDescent="0.4">
      <c r="A63" s="339"/>
      <c r="B63" s="121">
        <v>0</v>
      </c>
      <c r="C63" s="125">
        <v>0</v>
      </c>
      <c r="D63" s="83" t="s">
        <v>343</v>
      </c>
      <c r="E63" s="46"/>
      <c r="F63" s="343"/>
      <c r="G63" s="324">
        <v>0</v>
      </c>
      <c r="H63" s="335"/>
      <c r="I63" s="275">
        <v>0</v>
      </c>
      <c r="J63" s="335"/>
      <c r="K63" s="275">
        <v>0.5</v>
      </c>
      <c r="L63" s="333"/>
      <c r="M63" s="275">
        <v>1</v>
      </c>
      <c r="N63" s="333"/>
      <c r="O63" s="275">
        <v>1</v>
      </c>
      <c r="P63" s="333"/>
      <c r="Q63" s="275">
        <v>0</v>
      </c>
      <c r="R63" s="333"/>
      <c r="S63" s="275">
        <v>0</v>
      </c>
      <c r="T63" s="333"/>
      <c r="U63" s="275"/>
      <c r="V63" s="335"/>
      <c r="W63" s="275"/>
      <c r="X63" s="333"/>
      <c r="Y63" s="275"/>
      <c r="Z63" s="333"/>
      <c r="AA63" s="275"/>
      <c r="AB63" s="335"/>
    </row>
    <row r="64" spans="1:28" x14ac:dyDescent="0.35">
      <c r="A64" s="338" t="s">
        <v>204</v>
      </c>
      <c r="B64" s="340">
        <v>33</v>
      </c>
      <c r="C64" s="341"/>
      <c r="D64" s="82" t="s">
        <v>368</v>
      </c>
      <c r="E64" s="46"/>
      <c r="F64" s="342">
        <v>0</v>
      </c>
      <c r="G64" s="271">
        <v>34</v>
      </c>
      <c r="H64" s="334">
        <v>1</v>
      </c>
      <c r="I64" s="331" t="s">
        <v>190</v>
      </c>
      <c r="J64" s="334">
        <v>1</v>
      </c>
      <c r="K64" s="331" t="s">
        <v>190</v>
      </c>
      <c r="L64" s="334">
        <v>1</v>
      </c>
      <c r="M64" s="271">
        <v>26</v>
      </c>
      <c r="N64" s="332">
        <v>2</v>
      </c>
      <c r="O64" s="276">
        <v>29</v>
      </c>
      <c r="P64" s="332">
        <v>2</v>
      </c>
      <c r="Q64" s="276">
        <v>22</v>
      </c>
      <c r="R64" s="332">
        <v>2</v>
      </c>
      <c r="S64" s="331" t="s">
        <v>190</v>
      </c>
      <c r="T64" s="332">
        <v>2</v>
      </c>
      <c r="U64" s="278"/>
      <c r="V64" s="334"/>
      <c r="W64" s="278"/>
      <c r="X64" s="334"/>
      <c r="Y64" s="278"/>
      <c r="Z64" s="334"/>
      <c r="AA64" s="278"/>
      <c r="AB64" s="334"/>
    </row>
    <row r="65" spans="1:28" ht="18" thickBot="1" x14ac:dyDescent="0.4">
      <c r="A65" s="339"/>
      <c r="B65" s="121">
        <v>0</v>
      </c>
      <c r="C65" s="125">
        <v>0</v>
      </c>
      <c r="D65" s="83" t="s">
        <v>370</v>
      </c>
      <c r="E65" s="46"/>
      <c r="F65" s="343"/>
      <c r="G65" s="274">
        <v>1</v>
      </c>
      <c r="H65" s="335"/>
      <c r="I65" s="324">
        <v>0</v>
      </c>
      <c r="J65" s="335"/>
      <c r="K65" s="324">
        <v>0</v>
      </c>
      <c r="L65" s="335"/>
      <c r="M65" s="274">
        <v>1</v>
      </c>
      <c r="N65" s="333"/>
      <c r="O65" s="275">
        <v>0</v>
      </c>
      <c r="P65" s="333"/>
      <c r="Q65" s="275">
        <v>0</v>
      </c>
      <c r="R65" s="333"/>
      <c r="S65" s="324">
        <v>0</v>
      </c>
      <c r="T65" s="333"/>
      <c r="U65" s="274"/>
      <c r="V65" s="335"/>
      <c r="W65" s="274"/>
      <c r="X65" s="335"/>
      <c r="Y65" s="274"/>
      <c r="Z65" s="335"/>
      <c r="AA65" s="274"/>
      <c r="AB65" s="335"/>
    </row>
    <row r="66" spans="1:28" x14ac:dyDescent="0.35">
      <c r="A66" s="338" t="s">
        <v>93</v>
      </c>
      <c r="B66" s="340">
        <v>24</v>
      </c>
      <c r="C66" s="341"/>
      <c r="D66" s="82" t="s">
        <v>274</v>
      </c>
      <c r="E66" s="46"/>
      <c r="F66" s="342">
        <v>0</v>
      </c>
      <c r="G66" s="271">
        <v>8</v>
      </c>
      <c r="H66" s="334">
        <v>0</v>
      </c>
      <c r="I66" s="331" t="s">
        <v>190</v>
      </c>
      <c r="J66" s="332">
        <v>0</v>
      </c>
      <c r="K66" s="331" t="s">
        <v>190</v>
      </c>
      <c r="L66" s="334">
        <v>0</v>
      </c>
      <c r="M66" s="272">
        <v>15</v>
      </c>
      <c r="N66" s="334">
        <v>0</v>
      </c>
      <c r="O66" s="271">
        <v>26</v>
      </c>
      <c r="P66" s="332">
        <v>1</v>
      </c>
      <c r="Q66" s="271">
        <v>28</v>
      </c>
      <c r="R66" s="332">
        <v>1</v>
      </c>
      <c r="S66" s="272">
        <v>31</v>
      </c>
      <c r="T66" s="332">
        <v>1.5</v>
      </c>
      <c r="U66" s="273"/>
      <c r="V66" s="334"/>
      <c r="W66" s="272"/>
      <c r="X66" s="332"/>
      <c r="Y66" s="272"/>
      <c r="Z66" s="332"/>
      <c r="AA66" s="280"/>
      <c r="AB66" s="334"/>
    </row>
    <row r="67" spans="1:28" ht="18" thickBot="1" x14ac:dyDescent="0.4">
      <c r="A67" s="339"/>
      <c r="B67" s="121">
        <v>0</v>
      </c>
      <c r="C67" s="125">
        <v>0</v>
      </c>
      <c r="D67" s="83" t="s">
        <v>356</v>
      </c>
      <c r="E67" s="46"/>
      <c r="F67" s="343"/>
      <c r="G67" s="275">
        <v>0</v>
      </c>
      <c r="H67" s="335"/>
      <c r="I67" s="324">
        <v>0</v>
      </c>
      <c r="J67" s="333"/>
      <c r="K67" s="324">
        <v>0</v>
      </c>
      <c r="L67" s="335"/>
      <c r="M67" s="274">
        <v>0</v>
      </c>
      <c r="N67" s="335"/>
      <c r="O67" s="274">
        <v>1</v>
      </c>
      <c r="P67" s="333"/>
      <c r="Q67" s="274">
        <v>0</v>
      </c>
      <c r="R67" s="333"/>
      <c r="S67" s="274">
        <v>0.5</v>
      </c>
      <c r="T67" s="333"/>
      <c r="U67" s="275"/>
      <c r="V67" s="335"/>
      <c r="W67" s="275"/>
      <c r="X67" s="333"/>
      <c r="Y67" s="275"/>
      <c r="Z67" s="333"/>
      <c r="AA67" s="275"/>
      <c r="AB67" s="335"/>
    </row>
    <row r="68" spans="1:28" x14ac:dyDescent="0.35">
      <c r="A68" s="338" t="s">
        <v>96</v>
      </c>
      <c r="B68" s="340">
        <v>31</v>
      </c>
      <c r="C68" s="341"/>
      <c r="D68" s="82" t="s">
        <v>283</v>
      </c>
      <c r="E68" s="46"/>
      <c r="F68" s="342">
        <v>0</v>
      </c>
      <c r="G68" s="271">
        <v>22</v>
      </c>
      <c r="H68" s="334">
        <v>0</v>
      </c>
      <c r="I68" s="272">
        <v>23</v>
      </c>
      <c r="J68" s="332">
        <v>0</v>
      </c>
      <c r="K68" s="272">
        <v>26</v>
      </c>
      <c r="L68" s="332">
        <v>1</v>
      </c>
      <c r="M68" s="331" t="s">
        <v>190</v>
      </c>
      <c r="N68" s="334">
        <v>1</v>
      </c>
      <c r="O68" s="331" t="s">
        <v>190</v>
      </c>
      <c r="P68" s="332">
        <v>1</v>
      </c>
      <c r="Q68" s="331" t="s">
        <v>190</v>
      </c>
      <c r="R68" s="332">
        <v>1</v>
      </c>
      <c r="S68" s="276">
        <v>24</v>
      </c>
      <c r="T68" s="332">
        <v>1.5</v>
      </c>
      <c r="U68" s="278"/>
      <c r="V68" s="334"/>
      <c r="W68" s="278"/>
      <c r="X68" s="334"/>
      <c r="Y68" s="278"/>
      <c r="Z68" s="334"/>
      <c r="AA68" s="278"/>
      <c r="AB68" s="334"/>
    </row>
    <row r="69" spans="1:28" ht="18" thickBot="1" x14ac:dyDescent="0.4">
      <c r="A69" s="339"/>
      <c r="B69" s="121">
        <v>0</v>
      </c>
      <c r="C69" s="125">
        <v>0</v>
      </c>
      <c r="D69" s="83" t="s">
        <v>362</v>
      </c>
      <c r="E69" s="46"/>
      <c r="F69" s="343"/>
      <c r="G69" s="277">
        <v>0</v>
      </c>
      <c r="H69" s="335"/>
      <c r="I69" s="274">
        <v>0</v>
      </c>
      <c r="J69" s="333"/>
      <c r="K69" s="275">
        <v>1</v>
      </c>
      <c r="L69" s="333"/>
      <c r="M69" s="324">
        <v>0</v>
      </c>
      <c r="N69" s="335"/>
      <c r="O69" s="324">
        <v>0</v>
      </c>
      <c r="P69" s="333"/>
      <c r="Q69" s="324">
        <v>0</v>
      </c>
      <c r="R69" s="333"/>
      <c r="S69" s="275">
        <v>0.5</v>
      </c>
      <c r="T69" s="333"/>
      <c r="U69" s="274"/>
      <c r="V69" s="335"/>
      <c r="W69" s="274"/>
      <c r="X69" s="335"/>
      <c r="Y69" s="274"/>
      <c r="Z69" s="335"/>
      <c r="AA69" s="274"/>
      <c r="AB69" s="335"/>
    </row>
    <row r="70" spans="1:28" x14ac:dyDescent="0.35">
      <c r="A70" s="338" t="s">
        <v>98</v>
      </c>
      <c r="B70" s="340">
        <v>34</v>
      </c>
      <c r="C70" s="341"/>
      <c r="D70" s="82" t="s">
        <v>376</v>
      </c>
      <c r="E70" s="46"/>
      <c r="F70" s="342">
        <v>0</v>
      </c>
      <c r="G70" s="272">
        <v>33</v>
      </c>
      <c r="H70" s="334">
        <v>0</v>
      </c>
      <c r="I70" s="331" t="s">
        <v>190</v>
      </c>
      <c r="J70" s="334">
        <v>0</v>
      </c>
      <c r="K70" s="331" t="s">
        <v>190</v>
      </c>
      <c r="L70" s="334">
        <v>0</v>
      </c>
      <c r="M70" s="331" t="s">
        <v>190</v>
      </c>
      <c r="N70" s="334">
        <v>0</v>
      </c>
      <c r="O70" s="276">
        <v>27</v>
      </c>
      <c r="P70" s="334">
        <v>0</v>
      </c>
      <c r="Q70" s="273">
        <v>27</v>
      </c>
      <c r="R70" s="332">
        <v>1</v>
      </c>
      <c r="S70" s="273">
        <v>23</v>
      </c>
      <c r="T70" s="332">
        <v>1</v>
      </c>
      <c r="U70" s="276"/>
      <c r="V70" s="334"/>
      <c r="W70" s="276"/>
      <c r="X70" s="332"/>
      <c r="Y70" s="272"/>
      <c r="Z70" s="332"/>
      <c r="AA70" s="276"/>
      <c r="AB70" s="334"/>
    </row>
    <row r="71" spans="1:28" ht="18" thickBot="1" x14ac:dyDescent="0.4">
      <c r="A71" s="339"/>
      <c r="B71" s="121">
        <v>0</v>
      </c>
      <c r="C71" s="125">
        <v>0</v>
      </c>
      <c r="D71" s="83" t="s">
        <v>377</v>
      </c>
      <c r="E71" s="46"/>
      <c r="F71" s="343"/>
      <c r="G71" s="275">
        <v>0</v>
      </c>
      <c r="H71" s="335"/>
      <c r="I71" s="324">
        <v>0</v>
      </c>
      <c r="J71" s="335"/>
      <c r="K71" s="324">
        <v>0</v>
      </c>
      <c r="L71" s="335"/>
      <c r="M71" s="324">
        <v>0</v>
      </c>
      <c r="N71" s="335"/>
      <c r="O71" s="275">
        <v>0</v>
      </c>
      <c r="P71" s="335"/>
      <c r="Q71" s="275">
        <v>1</v>
      </c>
      <c r="R71" s="333"/>
      <c r="S71" s="275">
        <v>0</v>
      </c>
      <c r="T71" s="333"/>
      <c r="U71" s="275"/>
      <c r="V71" s="335"/>
      <c r="W71" s="275"/>
      <c r="X71" s="333"/>
      <c r="Y71" s="275"/>
      <c r="Z71" s="333"/>
      <c r="AA71" s="275"/>
      <c r="AB71" s="335"/>
    </row>
    <row r="72" spans="1:28" x14ac:dyDescent="0.35">
      <c r="A72" s="338" t="s">
        <v>104</v>
      </c>
      <c r="B72" s="340">
        <v>26</v>
      </c>
      <c r="C72" s="341"/>
      <c r="D72" s="82" t="s">
        <v>278</v>
      </c>
      <c r="E72" s="46"/>
      <c r="F72" s="342">
        <v>0</v>
      </c>
      <c r="G72" s="271">
        <v>18</v>
      </c>
      <c r="H72" s="332">
        <v>0</v>
      </c>
      <c r="I72" s="272">
        <v>27</v>
      </c>
      <c r="J72" s="332">
        <v>0</v>
      </c>
      <c r="K72" s="271">
        <v>31</v>
      </c>
      <c r="L72" s="332">
        <v>0</v>
      </c>
      <c r="M72" s="272">
        <v>33</v>
      </c>
      <c r="N72" s="332">
        <v>0</v>
      </c>
      <c r="O72" s="272">
        <v>24</v>
      </c>
      <c r="P72" s="332">
        <v>0</v>
      </c>
      <c r="Q72" s="271">
        <v>23</v>
      </c>
      <c r="R72" s="332">
        <v>0</v>
      </c>
      <c r="S72" s="271">
        <v>30</v>
      </c>
      <c r="T72" s="332">
        <v>0</v>
      </c>
      <c r="U72" s="276"/>
      <c r="V72" s="334"/>
      <c r="W72" s="276"/>
      <c r="X72" s="332"/>
      <c r="Y72" s="272"/>
      <c r="Z72" s="332"/>
      <c r="AA72" s="276"/>
      <c r="AB72" s="334"/>
    </row>
    <row r="73" spans="1:28" ht="18" thickBot="1" x14ac:dyDescent="0.4">
      <c r="A73" s="339"/>
      <c r="B73" s="121">
        <v>0</v>
      </c>
      <c r="C73" s="125">
        <v>0</v>
      </c>
      <c r="D73" s="83" t="s">
        <v>358</v>
      </c>
      <c r="E73" s="46"/>
      <c r="F73" s="343"/>
      <c r="G73" s="274">
        <v>0</v>
      </c>
      <c r="H73" s="333"/>
      <c r="I73" s="275">
        <v>0</v>
      </c>
      <c r="J73" s="333"/>
      <c r="K73" s="274">
        <v>0</v>
      </c>
      <c r="L73" s="333"/>
      <c r="M73" s="274">
        <v>0</v>
      </c>
      <c r="N73" s="333"/>
      <c r="O73" s="275">
        <v>0</v>
      </c>
      <c r="P73" s="333"/>
      <c r="Q73" s="274">
        <v>0</v>
      </c>
      <c r="R73" s="333"/>
      <c r="S73" s="274">
        <v>0</v>
      </c>
      <c r="T73" s="333"/>
      <c r="U73" s="275"/>
      <c r="V73" s="335"/>
      <c r="W73" s="275"/>
      <c r="X73" s="333"/>
      <c r="Y73" s="275"/>
      <c r="Z73" s="333"/>
      <c r="AA73" s="275"/>
      <c r="AB73" s="335"/>
    </row>
    <row r="74" spans="1:28" x14ac:dyDescent="0.35">
      <c r="B74" s="49"/>
      <c r="C74" s="49"/>
      <c r="D74" s="43"/>
      <c r="G74" s="50"/>
      <c r="H74" s="51"/>
      <c r="I74" s="50"/>
      <c r="J74" s="51"/>
      <c r="K74" s="50"/>
      <c r="L74" s="51"/>
      <c r="M74" s="44"/>
      <c r="N74" s="45"/>
      <c r="O74" s="44"/>
      <c r="P74" s="45"/>
      <c r="Q74" s="44"/>
      <c r="R74" s="45"/>
      <c r="S74" s="44"/>
      <c r="T74" s="45"/>
      <c r="U74" s="44"/>
      <c r="V74" s="45"/>
      <c r="W74" s="44"/>
      <c r="X74" s="45"/>
      <c r="Y74" s="44"/>
      <c r="Z74" s="45"/>
      <c r="AA74" s="44"/>
      <c r="AB74" s="45"/>
    </row>
    <row r="75" spans="1:28" x14ac:dyDescent="0.35">
      <c r="B75" s="52" t="str">
        <f>'Podle ELO'!A74</f>
        <v>Průměrné FIDE ELO prvních 10 hráčů</v>
      </c>
      <c r="C75" s="52"/>
      <c r="G75" s="53"/>
      <c r="H75" s="54"/>
      <c r="I75" s="55"/>
      <c r="J75" s="55"/>
      <c r="K75" s="55"/>
      <c r="L75" s="55"/>
      <c r="M75" s="55"/>
      <c r="N75" s="55"/>
    </row>
    <row r="76" spans="1:28" x14ac:dyDescent="0.35">
      <c r="B76" s="104">
        <f>'Podle ELO'!A75</f>
        <v>1780</v>
      </c>
      <c r="C76" s="131"/>
      <c r="G76" s="53"/>
      <c r="H76" s="54"/>
      <c r="I76" s="55"/>
      <c r="J76" s="55"/>
      <c r="K76" s="55"/>
      <c r="L76" s="55"/>
      <c r="M76" s="55"/>
      <c r="N76" s="55"/>
    </row>
    <row r="77" spans="1:28" x14ac:dyDescent="0.35">
      <c r="B77" s="57"/>
      <c r="C77" s="57"/>
      <c r="G77" s="53"/>
      <c r="H77" s="54"/>
      <c r="I77" s="55"/>
      <c r="J77" s="55"/>
      <c r="K77" s="55"/>
      <c r="L77" s="55"/>
      <c r="M77" s="55"/>
      <c r="N77" s="55"/>
    </row>
    <row r="78" spans="1:28" x14ac:dyDescent="0.35">
      <c r="B78" s="52" t="s">
        <v>17</v>
      </c>
      <c r="C78" s="52"/>
      <c r="D78" s="33"/>
      <c r="G78" s="55">
        <f>'Podle ELO'!F77</f>
        <v>12</v>
      </c>
      <c r="H78" s="55"/>
      <c r="I78" s="55">
        <f>'Podle ELO'!H77</f>
        <v>13</v>
      </c>
      <c r="J78" s="55"/>
      <c r="K78" s="55">
        <f>'Podle ELO'!J77</f>
        <v>12</v>
      </c>
      <c r="L78" s="55"/>
      <c r="M78" s="55">
        <f>'Podle ELO'!L77</f>
        <v>13</v>
      </c>
      <c r="N78" s="55"/>
      <c r="O78" s="55">
        <f>'Podle ELO'!N77</f>
        <v>12</v>
      </c>
      <c r="P78" s="55"/>
      <c r="Q78" s="55">
        <f>'Podle ELO'!P77</f>
        <v>11</v>
      </c>
      <c r="S78" s="55">
        <f>'Podle ELO'!R77</f>
        <v>13</v>
      </c>
      <c r="T78" s="55"/>
      <c r="U78" s="55">
        <f>'Podle ELO'!T77</f>
        <v>0</v>
      </c>
      <c r="V78" s="55"/>
      <c r="W78" s="55">
        <f>'Podle ELO'!V77</f>
        <v>0</v>
      </c>
      <c r="X78" s="55"/>
      <c r="Y78" s="55">
        <f>'Podle ELO'!X77</f>
        <v>0</v>
      </c>
      <c r="Z78" s="55"/>
      <c r="AA78" s="55">
        <f>'Podle ELO'!Z77</f>
        <v>0</v>
      </c>
      <c r="AB78" s="55"/>
    </row>
    <row r="79" spans="1:28" s="64" customFormat="1" x14ac:dyDescent="0.35">
      <c r="A79" s="72"/>
      <c r="B79" s="58" t="s">
        <v>69</v>
      </c>
      <c r="C79" s="58"/>
      <c r="D79" s="59"/>
      <c r="E79" s="60"/>
      <c r="F79" s="61"/>
      <c r="G79" s="62">
        <f>'Podle ELO'!F78</f>
        <v>2</v>
      </c>
      <c r="H79" s="62"/>
      <c r="I79" s="62">
        <f>'Podle ELO'!H78</f>
        <v>1</v>
      </c>
      <c r="J79" s="62"/>
      <c r="K79" s="62">
        <f>'Podle ELO'!J78</f>
        <v>1</v>
      </c>
      <c r="L79" s="62"/>
      <c r="M79" s="62">
        <f>'Podle ELO'!L78</f>
        <v>1</v>
      </c>
      <c r="N79" s="62"/>
      <c r="O79" s="62">
        <f>'Podle ELO'!N78</f>
        <v>3</v>
      </c>
      <c r="P79" s="62"/>
      <c r="Q79" s="62">
        <f>'Podle ELO'!P78</f>
        <v>2</v>
      </c>
      <c r="S79" s="62">
        <f>'Podle ELO'!R78</f>
        <v>2</v>
      </c>
      <c r="T79" s="62"/>
      <c r="U79" s="62">
        <f>'Podle ELO'!T78</f>
        <v>0</v>
      </c>
      <c r="V79" s="62"/>
      <c r="W79" s="62">
        <f>'Podle ELO'!V78</f>
        <v>0</v>
      </c>
      <c r="X79" s="62"/>
      <c r="Y79" s="62">
        <f>'Podle ELO'!X78</f>
        <v>0</v>
      </c>
      <c r="Z79" s="62"/>
      <c r="AA79" s="62">
        <f>'Podle ELO'!Z78</f>
        <v>5</v>
      </c>
      <c r="AB79" s="62"/>
    </row>
    <row r="80" spans="1:28" s="37" customFormat="1" x14ac:dyDescent="0.35">
      <c r="A80" s="73"/>
      <c r="B80" s="65" t="s">
        <v>18</v>
      </c>
      <c r="C80" s="65"/>
      <c r="D80" s="66"/>
      <c r="E80" s="42"/>
      <c r="F80" s="67"/>
      <c r="G80" s="68">
        <f>'Podle ELO'!F79</f>
        <v>14</v>
      </c>
      <c r="H80" s="68"/>
      <c r="I80" s="68">
        <f>'Podle ELO'!H79</f>
        <v>28</v>
      </c>
      <c r="J80" s="68"/>
      <c r="K80" s="68">
        <f>'Podle ELO'!J79</f>
        <v>41</v>
      </c>
      <c r="L80" s="68"/>
      <c r="M80" s="68">
        <f>'Podle ELO'!L79</f>
        <v>55</v>
      </c>
      <c r="N80" s="68"/>
      <c r="O80" s="68">
        <f>'Podle ELO'!N79</f>
        <v>70</v>
      </c>
      <c r="P80" s="68"/>
      <c r="Q80" s="68">
        <f>'Podle ELO'!P79</f>
        <v>83</v>
      </c>
      <c r="S80" s="68">
        <f>'Podle ELO'!R79</f>
        <v>98</v>
      </c>
      <c r="T80" s="68"/>
      <c r="U80" s="68">
        <f>'Podle ELO'!T79</f>
        <v>98</v>
      </c>
      <c r="V80" s="68"/>
      <c r="W80" s="68">
        <f>'Podle ELO'!V79</f>
        <v>98</v>
      </c>
      <c r="X80" s="68"/>
      <c r="Y80" s="68">
        <f>'Podle ELO'!X79</f>
        <v>98</v>
      </c>
      <c r="Z80" s="68"/>
      <c r="AA80" s="68">
        <f>'Podle ELO'!Z79</f>
        <v>103</v>
      </c>
      <c r="AB80" s="68"/>
    </row>
    <row r="81" spans="7:14" x14ac:dyDescent="0.35">
      <c r="G81" s="55"/>
      <c r="H81" s="55"/>
      <c r="I81" s="55"/>
      <c r="J81" s="55"/>
      <c r="K81" s="55"/>
      <c r="L81" s="55"/>
      <c r="M81" s="55"/>
      <c r="N81" s="55"/>
    </row>
    <row r="82" spans="7:14" x14ac:dyDescent="0.35">
      <c r="G82" s="55"/>
      <c r="H82" s="55"/>
      <c r="I82" s="55"/>
      <c r="J82" s="55"/>
      <c r="K82" s="55"/>
      <c r="L82" s="55"/>
      <c r="M82" s="55"/>
      <c r="N82" s="55"/>
    </row>
    <row r="83" spans="7:14" x14ac:dyDescent="0.35">
      <c r="G83" s="55"/>
      <c r="H83" s="55"/>
      <c r="I83" s="55"/>
      <c r="J83" s="55"/>
      <c r="K83" s="55"/>
      <c r="L83" s="55"/>
      <c r="M83" s="55"/>
      <c r="N83" s="55"/>
    </row>
  </sheetData>
  <mergeCells count="499">
    <mergeCell ref="V72:V73"/>
    <mergeCell ref="X72:X73"/>
    <mergeCell ref="Z72:Z73"/>
    <mergeCell ref="AB72:AB73"/>
    <mergeCell ref="A72:A73"/>
    <mergeCell ref="B72:C72"/>
    <mergeCell ref="F72:F73"/>
    <mergeCell ref="H72:H73"/>
    <mergeCell ref="J72:J73"/>
    <mergeCell ref="L72:L73"/>
    <mergeCell ref="N72:N73"/>
    <mergeCell ref="P72:P73"/>
    <mergeCell ref="R72:R73"/>
    <mergeCell ref="T72:T73"/>
    <mergeCell ref="A70:A71"/>
    <mergeCell ref="B70:C70"/>
    <mergeCell ref="F70:F71"/>
    <mergeCell ref="H70:H71"/>
    <mergeCell ref="J70:J71"/>
    <mergeCell ref="L70:L71"/>
    <mergeCell ref="N70:N71"/>
    <mergeCell ref="P70:P71"/>
    <mergeCell ref="R70:R71"/>
    <mergeCell ref="T70:T71"/>
    <mergeCell ref="V70:V71"/>
    <mergeCell ref="X70:X71"/>
    <mergeCell ref="Z70:Z71"/>
    <mergeCell ref="AB70:AB71"/>
    <mergeCell ref="T68:T69"/>
    <mergeCell ref="V68:V69"/>
    <mergeCell ref="X68:X69"/>
    <mergeCell ref="Z68:Z69"/>
    <mergeCell ref="AB68:AB69"/>
    <mergeCell ref="A66:A67"/>
    <mergeCell ref="B66:C66"/>
    <mergeCell ref="F66:F67"/>
    <mergeCell ref="A68:A69"/>
    <mergeCell ref="B68:C68"/>
    <mergeCell ref="F68:F69"/>
    <mergeCell ref="H68:H69"/>
    <mergeCell ref="J68:J69"/>
    <mergeCell ref="L68:L69"/>
    <mergeCell ref="N68:N69"/>
    <mergeCell ref="P68:P69"/>
    <mergeCell ref="R68:R69"/>
    <mergeCell ref="H66:H67"/>
    <mergeCell ref="J66:J67"/>
    <mergeCell ref="L66:L67"/>
    <mergeCell ref="N66:N67"/>
    <mergeCell ref="P66:P67"/>
    <mergeCell ref="R66:R67"/>
    <mergeCell ref="Z62:Z63"/>
    <mergeCell ref="AB62:AB63"/>
    <mergeCell ref="T64:T65"/>
    <mergeCell ref="V64:V65"/>
    <mergeCell ref="X64:X65"/>
    <mergeCell ref="Z64:Z65"/>
    <mergeCell ref="AB64:AB65"/>
    <mergeCell ref="T66:T67"/>
    <mergeCell ref="V66:V67"/>
    <mergeCell ref="X66:X67"/>
    <mergeCell ref="Z66:Z67"/>
    <mergeCell ref="AB66:AB67"/>
    <mergeCell ref="A64:A65"/>
    <mergeCell ref="B64:C64"/>
    <mergeCell ref="F64:F65"/>
    <mergeCell ref="H64:H65"/>
    <mergeCell ref="J64:J65"/>
    <mergeCell ref="L64:L65"/>
    <mergeCell ref="N64:N65"/>
    <mergeCell ref="P64:P65"/>
    <mergeCell ref="R64:R65"/>
    <mergeCell ref="A62:A63"/>
    <mergeCell ref="B62:C62"/>
    <mergeCell ref="F62:F63"/>
    <mergeCell ref="H62:H63"/>
    <mergeCell ref="J62:J63"/>
    <mergeCell ref="L62:L63"/>
    <mergeCell ref="N62:N63"/>
    <mergeCell ref="P62:P63"/>
    <mergeCell ref="R62:R63"/>
    <mergeCell ref="T58:T59"/>
    <mergeCell ref="V58:V59"/>
    <mergeCell ref="X58:X59"/>
    <mergeCell ref="N58:N59"/>
    <mergeCell ref="P58:P59"/>
    <mergeCell ref="R58:R59"/>
    <mergeCell ref="T62:T63"/>
    <mergeCell ref="V62:V63"/>
    <mergeCell ref="X62:X63"/>
    <mergeCell ref="Z58:Z59"/>
    <mergeCell ref="AB58:AB59"/>
    <mergeCell ref="A60:A61"/>
    <mergeCell ref="B60:C60"/>
    <mergeCell ref="F60:F61"/>
    <mergeCell ref="H60:H61"/>
    <mergeCell ref="J60:J61"/>
    <mergeCell ref="L60:L61"/>
    <mergeCell ref="N60:N61"/>
    <mergeCell ref="P60:P61"/>
    <mergeCell ref="R60:R61"/>
    <mergeCell ref="T60:T61"/>
    <mergeCell ref="V60:V61"/>
    <mergeCell ref="X60:X61"/>
    <mergeCell ref="Z60:Z61"/>
    <mergeCell ref="AB60:AB61"/>
    <mergeCell ref="A58:A59"/>
    <mergeCell ref="B58:C58"/>
    <mergeCell ref="F58:F59"/>
    <mergeCell ref="H58:H59"/>
    <mergeCell ref="J58:J59"/>
    <mergeCell ref="L58:L59"/>
    <mergeCell ref="Z54:Z55"/>
    <mergeCell ref="AB54:AB55"/>
    <mergeCell ref="H54:H55"/>
    <mergeCell ref="J54:J55"/>
    <mergeCell ref="L54:L55"/>
    <mergeCell ref="N54:N55"/>
    <mergeCell ref="P54:P55"/>
    <mergeCell ref="R54:R55"/>
    <mergeCell ref="T54:T55"/>
    <mergeCell ref="V54:V55"/>
    <mergeCell ref="X54:X55"/>
    <mergeCell ref="A42:A43"/>
    <mergeCell ref="A44:A45"/>
    <mergeCell ref="A46:A47"/>
    <mergeCell ref="A48:A49"/>
    <mergeCell ref="A50:A51"/>
    <mergeCell ref="A52:A53"/>
    <mergeCell ref="A54:A55"/>
    <mergeCell ref="B54:C54"/>
    <mergeCell ref="F54:F55"/>
    <mergeCell ref="B46:C46"/>
    <mergeCell ref="F46:F47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L32:L33"/>
    <mergeCell ref="N32:N33"/>
    <mergeCell ref="P32:P33"/>
    <mergeCell ref="R32:R33"/>
    <mergeCell ref="T32:T33"/>
    <mergeCell ref="Z32:Z33"/>
    <mergeCell ref="AB32:AB33"/>
    <mergeCell ref="V26:V27"/>
    <mergeCell ref="X26:X27"/>
    <mergeCell ref="N30:N31"/>
    <mergeCell ref="P30:P31"/>
    <mergeCell ref="R30:R31"/>
    <mergeCell ref="T30:T31"/>
    <mergeCell ref="V30:V31"/>
    <mergeCell ref="V32:V33"/>
    <mergeCell ref="X32:X33"/>
    <mergeCell ref="Z28:Z29"/>
    <mergeCell ref="AB30:AB31"/>
    <mergeCell ref="X30:X31"/>
    <mergeCell ref="X28:X29"/>
    <mergeCell ref="T28:T29"/>
    <mergeCell ref="AB20:AB21"/>
    <mergeCell ref="B14:C14"/>
    <mergeCell ref="F14:F15"/>
    <mergeCell ref="H14:H15"/>
    <mergeCell ref="J14:J15"/>
    <mergeCell ref="L14:L15"/>
    <mergeCell ref="N14:N15"/>
    <mergeCell ref="P14:P15"/>
    <mergeCell ref="P16:P17"/>
    <mergeCell ref="B18:C18"/>
    <mergeCell ref="Z18:Z19"/>
    <mergeCell ref="B20:C20"/>
    <mergeCell ref="F20:F21"/>
    <mergeCell ref="H20:H21"/>
    <mergeCell ref="J20:J21"/>
    <mergeCell ref="L20:L21"/>
    <mergeCell ref="N20:N21"/>
    <mergeCell ref="P20:P21"/>
    <mergeCell ref="R20:R21"/>
    <mergeCell ref="T20:T21"/>
    <mergeCell ref="V20:V21"/>
    <mergeCell ref="X20:X21"/>
    <mergeCell ref="Z20:Z21"/>
    <mergeCell ref="B26:C26"/>
    <mergeCell ref="J22:J23"/>
    <mergeCell ref="N26:N27"/>
    <mergeCell ref="P26:P27"/>
    <mergeCell ref="N22:N23"/>
    <mergeCell ref="P22:P23"/>
    <mergeCell ref="T26:T27"/>
    <mergeCell ref="T22:T23"/>
    <mergeCell ref="B24:C24"/>
    <mergeCell ref="F24:F25"/>
    <mergeCell ref="H24:H25"/>
    <mergeCell ref="J24:J25"/>
    <mergeCell ref="L24:L25"/>
    <mergeCell ref="N24:N25"/>
    <mergeCell ref="P24:P25"/>
    <mergeCell ref="R24:R25"/>
    <mergeCell ref="T24:T25"/>
    <mergeCell ref="F26:F27"/>
    <mergeCell ref="H46:H47"/>
    <mergeCell ref="J46:J47"/>
    <mergeCell ref="B40:C40"/>
    <mergeCell ref="F40:F41"/>
    <mergeCell ref="H40:H41"/>
    <mergeCell ref="J40:J41"/>
    <mergeCell ref="B42:C42"/>
    <mergeCell ref="F42:F43"/>
    <mergeCell ref="B44:C44"/>
    <mergeCell ref="F44:F45"/>
    <mergeCell ref="H44:H45"/>
    <mergeCell ref="J44:J45"/>
    <mergeCell ref="H42:H43"/>
    <mergeCell ref="J42:J43"/>
    <mergeCell ref="J38:J39"/>
    <mergeCell ref="B30:C30"/>
    <mergeCell ref="F30:F31"/>
    <mergeCell ref="H30:H31"/>
    <mergeCell ref="J30:J31"/>
    <mergeCell ref="B34:C34"/>
    <mergeCell ref="F34:F35"/>
    <mergeCell ref="H34:H35"/>
    <mergeCell ref="J34:J35"/>
    <mergeCell ref="B32:C32"/>
    <mergeCell ref="F32:F33"/>
    <mergeCell ref="H32:H33"/>
    <mergeCell ref="J32:J33"/>
    <mergeCell ref="V46:V47"/>
    <mergeCell ref="X46:X47"/>
    <mergeCell ref="Z46:Z47"/>
    <mergeCell ref="AB46:AB47"/>
    <mergeCell ref="L46:L47"/>
    <mergeCell ref="N46:N47"/>
    <mergeCell ref="P46:P47"/>
    <mergeCell ref="R46:R47"/>
    <mergeCell ref="T46:T47"/>
    <mergeCell ref="V42:V43"/>
    <mergeCell ref="X42:X43"/>
    <mergeCell ref="Z42:Z43"/>
    <mergeCell ref="AB42:AB43"/>
    <mergeCell ref="L44:L45"/>
    <mergeCell ref="N44:N45"/>
    <mergeCell ref="P44:P45"/>
    <mergeCell ref="R44:R45"/>
    <mergeCell ref="T44:T45"/>
    <mergeCell ref="V44:V45"/>
    <mergeCell ref="X44:X45"/>
    <mergeCell ref="Z44:Z45"/>
    <mergeCell ref="AB44:AB45"/>
    <mergeCell ref="L42:L43"/>
    <mergeCell ref="N42:N43"/>
    <mergeCell ref="P42:P43"/>
    <mergeCell ref="R42:R43"/>
    <mergeCell ref="T42:T43"/>
    <mergeCell ref="AA4:AB4"/>
    <mergeCell ref="AB6:AB7"/>
    <mergeCell ref="AB8:AB9"/>
    <mergeCell ref="X18:X19"/>
    <mergeCell ref="AA5:AB5"/>
    <mergeCell ref="AB10:AB11"/>
    <mergeCell ref="R8:R9"/>
    <mergeCell ref="T6:T7"/>
    <mergeCell ref="R6:R7"/>
    <mergeCell ref="S5:T5"/>
    <mergeCell ref="T8:T9"/>
    <mergeCell ref="W4:X4"/>
    <mergeCell ref="X8:X9"/>
    <mergeCell ref="U5:V5"/>
    <mergeCell ref="V8:V9"/>
    <mergeCell ref="T16:T17"/>
    <mergeCell ref="R16:R17"/>
    <mergeCell ref="AB16:AB17"/>
    <mergeCell ref="V16:V17"/>
    <mergeCell ref="X16:X17"/>
    <mergeCell ref="R14:R15"/>
    <mergeCell ref="T14:T15"/>
    <mergeCell ref="X14:X15"/>
    <mergeCell ref="Z14:Z15"/>
    <mergeCell ref="B4:C4"/>
    <mergeCell ref="X6:X7"/>
    <mergeCell ref="Z6:Z7"/>
    <mergeCell ref="B6:C6"/>
    <mergeCell ref="B8:C8"/>
    <mergeCell ref="Z16:Z17"/>
    <mergeCell ref="Z10:Z11"/>
    <mergeCell ref="B12:C12"/>
    <mergeCell ref="F12:F13"/>
    <mergeCell ref="H12:H13"/>
    <mergeCell ref="Q4:R4"/>
    <mergeCell ref="Q5:R5"/>
    <mergeCell ref="W5:X5"/>
    <mergeCell ref="S4:T4"/>
    <mergeCell ref="Y4:Z4"/>
    <mergeCell ref="Y5:Z5"/>
    <mergeCell ref="U4:V4"/>
    <mergeCell ref="X12:X13"/>
    <mergeCell ref="Z12:Z13"/>
    <mergeCell ref="B16:C16"/>
    <mergeCell ref="R10:R11"/>
    <mergeCell ref="V10:V11"/>
    <mergeCell ref="O4:P4"/>
    <mergeCell ref="P8:P9"/>
    <mergeCell ref="I4:J4"/>
    <mergeCell ref="G4:H4"/>
    <mergeCell ref="G5:H5"/>
    <mergeCell ref="H6:H7"/>
    <mergeCell ref="H16:H17"/>
    <mergeCell ref="N12:N13"/>
    <mergeCell ref="N8:N9"/>
    <mergeCell ref="I5:J5"/>
    <mergeCell ref="J6:J7"/>
    <mergeCell ref="M4:N4"/>
    <mergeCell ref="M5:N5"/>
    <mergeCell ref="K4:L4"/>
    <mergeCell ref="K5:L5"/>
    <mergeCell ref="J8:J9"/>
    <mergeCell ref="L8:L9"/>
    <mergeCell ref="L6:L7"/>
    <mergeCell ref="N6:N7"/>
    <mergeCell ref="N16:N17"/>
    <mergeCell ref="H8:H9"/>
    <mergeCell ref="O5:P5"/>
    <mergeCell ref="V14:V15"/>
    <mergeCell ref="R26:R27"/>
    <mergeCell ref="F8:F9"/>
    <mergeCell ref="N10:N11"/>
    <mergeCell ref="P10:P11"/>
    <mergeCell ref="L22:L23"/>
    <mergeCell ref="H18:H19"/>
    <mergeCell ref="F18:F19"/>
    <mergeCell ref="J18:J19"/>
    <mergeCell ref="L18:L19"/>
    <mergeCell ref="N18:N19"/>
    <mergeCell ref="F10:F11"/>
    <mergeCell ref="H10:H11"/>
    <mergeCell ref="J12:J13"/>
    <mergeCell ref="L12:L13"/>
    <mergeCell ref="J16:J17"/>
    <mergeCell ref="L16:L17"/>
    <mergeCell ref="F16:F17"/>
    <mergeCell ref="H26:H27"/>
    <mergeCell ref="J26:J27"/>
    <mergeCell ref="L26:L27"/>
    <mergeCell ref="V6:V7"/>
    <mergeCell ref="V24:V25"/>
    <mergeCell ref="Z34:Z35"/>
    <mergeCell ref="AB40:AB41"/>
    <mergeCell ref="P40:P41"/>
    <mergeCell ref="R40:R41"/>
    <mergeCell ref="T40:T41"/>
    <mergeCell ref="T38:T39"/>
    <mergeCell ref="V38:V39"/>
    <mergeCell ref="X38:X39"/>
    <mergeCell ref="Z38:Z39"/>
    <mergeCell ref="AB38:AB39"/>
    <mergeCell ref="X34:X35"/>
    <mergeCell ref="L36:L37"/>
    <mergeCell ref="N36:N37"/>
    <mergeCell ref="P36:P37"/>
    <mergeCell ref="X36:X37"/>
    <mergeCell ref="R34:R35"/>
    <mergeCell ref="T34:T35"/>
    <mergeCell ref="V34:V35"/>
    <mergeCell ref="N34:N35"/>
    <mergeCell ref="L34:L35"/>
    <mergeCell ref="F6:F7"/>
    <mergeCell ref="AB18:AB19"/>
    <mergeCell ref="AB28:AB29"/>
    <mergeCell ref="Z26:Z27"/>
    <mergeCell ref="AB26:AB27"/>
    <mergeCell ref="R22:R23"/>
    <mergeCell ref="P18:P19"/>
    <mergeCell ref="R18:R19"/>
    <mergeCell ref="X10:X11"/>
    <mergeCell ref="P6:P7"/>
    <mergeCell ref="AB12:AB13"/>
    <mergeCell ref="P12:P13"/>
    <mergeCell ref="T18:T19"/>
    <mergeCell ref="V18:V19"/>
    <mergeCell ref="V28:V29"/>
    <mergeCell ref="Z8:Z9"/>
    <mergeCell ref="AB22:AB23"/>
    <mergeCell ref="X22:X23"/>
    <mergeCell ref="Z22:Z23"/>
    <mergeCell ref="X24:X25"/>
    <mergeCell ref="Z24:Z25"/>
    <mergeCell ref="AB24:AB25"/>
    <mergeCell ref="V22:V23"/>
    <mergeCell ref="AB14:AB15"/>
    <mergeCell ref="B10:C10"/>
    <mergeCell ref="J10:J11"/>
    <mergeCell ref="L10:L11"/>
    <mergeCell ref="R12:R13"/>
    <mergeCell ref="T12:T13"/>
    <mergeCell ref="T10:T11"/>
    <mergeCell ref="V12:V13"/>
    <mergeCell ref="B22:C22"/>
    <mergeCell ref="H22:H23"/>
    <mergeCell ref="F22:F23"/>
    <mergeCell ref="B28:C28"/>
    <mergeCell ref="F28:F29"/>
    <mergeCell ref="H28:H29"/>
    <mergeCell ref="B48:C48"/>
    <mergeCell ref="F48:F49"/>
    <mergeCell ref="H48:H49"/>
    <mergeCell ref="J48:J49"/>
    <mergeCell ref="L48:L49"/>
    <mergeCell ref="N48:N49"/>
    <mergeCell ref="J28:J29"/>
    <mergeCell ref="L28:L29"/>
    <mergeCell ref="N28:N29"/>
    <mergeCell ref="L30:L31"/>
    <mergeCell ref="L40:L41"/>
    <mergeCell ref="N40:N41"/>
    <mergeCell ref="L38:L39"/>
    <mergeCell ref="N38:N39"/>
    <mergeCell ref="B36:C36"/>
    <mergeCell ref="F36:F37"/>
    <mergeCell ref="H36:H37"/>
    <mergeCell ref="J36:J37"/>
    <mergeCell ref="B38:C38"/>
    <mergeCell ref="F38:F39"/>
    <mergeCell ref="H38:H39"/>
    <mergeCell ref="P48:P49"/>
    <mergeCell ref="R48:R49"/>
    <mergeCell ref="T48:T49"/>
    <mergeCell ref="P28:P29"/>
    <mergeCell ref="R28:R29"/>
    <mergeCell ref="AB34:AB35"/>
    <mergeCell ref="R36:R37"/>
    <mergeCell ref="P34:P35"/>
    <mergeCell ref="V40:V41"/>
    <mergeCell ref="X40:X41"/>
    <mergeCell ref="Z40:Z41"/>
    <mergeCell ref="P38:P39"/>
    <mergeCell ref="R38:R39"/>
    <mergeCell ref="V36:V37"/>
    <mergeCell ref="T36:T37"/>
    <mergeCell ref="N50:N51"/>
    <mergeCell ref="P50:P51"/>
    <mergeCell ref="R50:R51"/>
    <mergeCell ref="T50:T51"/>
    <mergeCell ref="V48:V49"/>
    <mergeCell ref="X48:X49"/>
    <mergeCell ref="Z48:Z49"/>
    <mergeCell ref="AB48:AB49"/>
    <mergeCell ref="Z36:Z37"/>
    <mergeCell ref="AB36:AB37"/>
    <mergeCell ref="Z30:Z31"/>
    <mergeCell ref="V50:V51"/>
    <mergeCell ref="X50:X51"/>
    <mergeCell ref="Z50:Z51"/>
    <mergeCell ref="AB50:AB51"/>
    <mergeCell ref="B52:C52"/>
    <mergeCell ref="F52:F53"/>
    <mergeCell ref="H52:H53"/>
    <mergeCell ref="J52:J53"/>
    <mergeCell ref="L52:L53"/>
    <mergeCell ref="N52:N53"/>
    <mergeCell ref="P52:P53"/>
    <mergeCell ref="R52:R53"/>
    <mergeCell ref="T52:T53"/>
    <mergeCell ref="V52:V53"/>
    <mergeCell ref="X52:X53"/>
    <mergeCell ref="Z52:Z53"/>
    <mergeCell ref="AB52:AB53"/>
    <mergeCell ref="B50:C50"/>
    <mergeCell ref="F50:F51"/>
    <mergeCell ref="H50:H51"/>
    <mergeCell ref="J50:J51"/>
    <mergeCell ref="L50:L51"/>
    <mergeCell ref="T56:T57"/>
    <mergeCell ref="V56:V57"/>
    <mergeCell ref="X56:X57"/>
    <mergeCell ref="Z56:Z57"/>
    <mergeCell ref="AB56:AB57"/>
    <mergeCell ref="A56:A57"/>
    <mergeCell ref="B56:C56"/>
    <mergeCell ref="F56:F57"/>
    <mergeCell ref="H56:H57"/>
    <mergeCell ref="J56:J57"/>
    <mergeCell ref="L56:L57"/>
    <mergeCell ref="N56:N57"/>
    <mergeCell ref="P56:P57"/>
    <mergeCell ref="R56:R57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4"/>
  <sheetViews>
    <sheetView showGridLines="0" showRuler="0" zoomScale="85" zoomScaleNormal="85" workbookViewId="0">
      <pane ySplit="4" topLeftCell="A53" activePane="bottomLeft" state="frozen"/>
      <selection pane="bottomLeft" activeCell="A55" sqref="A55:S56"/>
    </sheetView>
  </sheetViews>
  <sheetFormatPr defaultColWidth="8.6640625" defaultRowHeight="17.399999999999999" x14ac:dyDescent="0.35"/>
  <cols>
    <col min="1" max="1" width="6.6640625" style="36" customWidth="1"/>
    <col min="2" max="2" width="5.6640625" style="123" customWidth="1"/>
    <col min="3" max="3" width="14.44140625" style="33" customWidth="1"/>
    <col min="4" max="4" width="0.88671875" style="34" customWidth="1"/>
    <col min="5" max="5" width="4.109375" style="107" customWidth="1"/>
    <col min="6" max="23" width="4.109375" style="36" customWidth="1"/>
    <col min="24" max="24" width="4.6640625" style="36" bestFit="1" customWidth="1"/>
    <col min="25" max="25" width="5.6640625" style="36" bestFit="1" customWidth="1"/>
    <col min="26" max="26" width="4.6640625" style="36" bestFit="1" customWidth="1"/>
    <col min="27" max="27" width="5.6640625" style="36" bestFit="1" customWidth="1"/>
    <col min="28" max="28" width="1" style="36" customWidth="1"/>
    <col min="29" max="29" width="11.5546875" style="36" bestFit="1" customWidth="1"/>
    <col min="30" max="16384" width="8.6640625" style="36"/>
  </cols>
  <sheetData>
    <row r="1" spans="1:29" x14ac:dyDescent="0.35">
      <c r="A1" s="32" t="s">
        <v>0</v>
      </c>
      <c r="B1" s="122"/>
      <c r="Q1" s="37" t="s">
        <v>260</v>
      </c>
    </row>
    <row r="2" spans="1:29" ht="18" thickBot="1" x14ac:dyDescent="0.4"/>
    <row r="3" spans="1:29" s="40" customFormat="1" x14ac:dyDescent="0.35">
      <c r="A3" s="363" t="s">
        <v>2</v>
      </c>
      <c r="B3" s="364"/>
      <c r="C3" s="116" t="s">
        <v>3</v>
      </c>
      <c r="D3" s="39"/>
      <c r="E3" s="105" t="s">
        <v>15</v>
      </c>
      <c r="F3" s="365" t="s">
        <v>4</v>
      </c>
      <c r="G3" s="364"/>
      <c r="H3" s="363" t="s">
        <v>5</v>
      </c>
      <c r="I3" s="364"/>
      <c r="J3" s="363" t="s">
        <v>6</v>
      </c>
      <c r="K3" s="364"/>
      <c r="L3" s="363" t="s">
        <v>7</v>
      </c>
      <c r="M3" s="364"/>
      <c r="N3" s="363" t="s">
        <v>8</v>
      </c>
      <c r="O3" s="364"/>
      <c r="P3" s="363" t="s">
        <v>9</v>
      </c>
      <c r="Q3" s="364"/>
      <c r="R3" s="363" t="s">
        <v>10</v>
      </c>
      <c r="S3" s="364"/>
      <c r="T3" s="363" t="s">
        <v>11</v>
      </c>
      <c r="U3" s="364"/>
      <c r="V3" s="363" t="s">
        <v>12</v>
      </c>
      <c r="W3" s="364"/>
      <c r="X3" s="363" t="s">
        <v>13</v>
      </c>
      <c r="Y3" s="364"/>
      <c r="Z3" s="363" t="s">
        <v>14</v>
      </c>
      <c r="AA3" s="364"/>
      <c r="AC3" s="173" t="s">
        <v>143</v>
      </c>
    </row>
    <row r="4" spans="1:29" s="40" customFormat="1" ht="18" thickBot="1" x14ac:dyDescent="0.4">
      <c r="A4" s="119" t="s">
        <v>116</v>
      </c>
      <c r="B4" s="124" t="s">
        <v>117</v>
      </c>
      <c r="C4" s="117" t="s">
        <v>1</v>
      </c>
      <c r="D4" s="41"/>
      <c r="E4" s="106" t="s">
        <v>74</v>
      </c>
      <c r="F4" s="359" t="s">
        <v>261</v>
      </c>
      <c r="G4" s="360"/>
      <c r="H4" s="368" t="s">
        <v>262</v>
      </c>
      <c r="I4" s="360"/>
      <c r="J4" s="368" t="s">
        <v>263</v>
      </c>
      <c r="K4" s="360"/>
      <c r="L4" s="368" t="s">
        <v>379</v>
      </c>
      <c r="M4" s="360"/>
      <c r="N4" s="368" t="s">
        <v>380</v>
      </c>
      <c r="O4" s="360"/>
      <c r="P4" s="368" t="s">
        <v>381</v>
      </c>
      <c r="Q4" s="360"/>
      <c r="R4" s="368" t="s">
        <v>264</v>
      </c>
      <c r="S4" s="360"/>
      <c r="T4" s="368" t="s">
        <v>265</v>
      </c>
      <c r="U4" s="360"/>
      <c r="V4" s="369" t="s">
        <v>266</v>
      </c>
      <c r="W4" s="360"/>
      <c r="X4" s="369" t="s">
        <v>267</v>
      </c>
      <c r="Y4" s="360"/>
      <c r="Z4" s="368" t="s">
        <v>268</v>
      </c>
      <c r="AA4" s="360"/>
      <c r="AC4" s="75" t="s">
        <v>135</v>
      </c>
    </row>
    <row r="5" spans="1:29" x14ac:dyDescent="0.35">
      <c r="A5" s="351">
        <v>1</v>
      </c>
      <c r="B5" s="352"/>
      <c r="C5" s="82" t="s">
        <v>305</v>
      </c>
      <c r="D5" s="47"/>
      <c r="E5" s="357">
        <v>2</v>
      </c>
      <c r="F5" s="331" t="s">
        <v>190</v>
      </c>
      <c r="G5" s="334">
        <v>2</v>
      </c>
      <c r="H5" s="276">
        <v>14</v>
      </c>
      <c r="I5" s="334">
        <v>3</v>
      </c>
      <c r="J5" s="327">
        <v>17</v>
      </c>
      <c r="K5" s="355">
        <v>4</v>
      </c>
      <c r="L5" s="272">
        <v>18</v>
      </c>
      <c r="M5" s="361">
        <v>5</v>
      </c>
      <c r="N5" s="276">
        <v>6</v>
      </c>
      <c r="O5" s="361">
        <v>5.5</v>
      </c>
      <c r="P5" s="272">
        <v>15</v>
      </c>
      <c r="Q5" s="361">
        <v>6.5</v>
      </c>
      <c r="R5" s="271">
        <v>3</v>
      </c>
      <c r="S5" s="361">
        <v>7</v>
      </c>
      <c r="T5" s="271"/>
      <c r="U5" s="334"/>
      <c r="V5" s="272"/>
      <c r="W5" s="334"/>
      <c r="X5" s="271"/>
      <c r="Y5" s="334"/>
      <c r="Z5" s="272"/>
      <c r="AA5" s="332"/>
      <c r="AC5" s="350">
        <f>ELO!O5</f>
        <v>1706.1666666666667</v>
      </c>
    </row>
    <row r="6" spans="1:29" ht="18" thickBot="1" x14ac:dyDescent="0.4">
      <c r="A6" s="329">
        <v>2058</v>
      </c>
      <c r="B6" s="125">
        <v>2006</v>
      </c>
      <c r="C6" s="83" t="s">
        <v>329</v>
      </c>
      <c r="D6" s="48"/>
      <c r="E6" s="358"/>
      <c r="F6" s="324">
        <v>0</v>
      </c>
      <c r="G6" s="335"/>
      <c r="H6" s="274">
        <v>1</v>
      </c>
      <c r="I6" s="335"/>
      <c r="J6" s="326">
        <v>1</v>
      </c>
      <c r="K6" s="356"/>
      <c r="L6" s="274">
        <v>1</v>
      </c>
      <c r="M6" s="362"/>
      <c r="N6" s="274">
        <v>0.5</v>
      </c>
      <c r="O6" s="362"/>
      <c r="P6" s="274">
        <v>1</v>
      </c>
      <c r="Q6" s="362"/>
      <c r="R6" s="274">
        <v>0.5</v>
      </c>
      <c r="S6" s="362"/>
      <c r="T6" s="274"/>
      <c r="U6" s="335"/>
      <c r="V6" s="275"/>
      <c r="W6" s="335"/>
      <c r="X6" s="274"/>
      <c r="Y6" s="335"/>
      <c r="Z6" s="275"/>
      <c r="AA6" s="333"/>
      <c r="AC6" s="337"/>
    </row>
    <row r="7" spans="1:29" x14ac:dyDescent="0.35">
      <c r="A7" s="351">
        <v>2</v>
      </c>
      <c r="B7" s="352"/>
      <c r="C7" s="82" t="s">
        <v>269</v>
      </c>
      <c r="D7" s="47"/>
      <c r="E7" s="357">
        <v>2</v>
      </c>
      <c r="F7" s="272">
        <v>4</v>
      </c>
      <c r="G7" s="334">
        <v>3</v>
      </c>
      <c r="H7" s="276">
        <v>8</v>
      </c>
      <c r="I7" s="353">
        <v>4</v>
      </c>
      <c r="J7" s="272">
        <v>3</v>
      </c>
      <c r="K7" s="355">
        <v>4</v>
      </c>
      <c r="L7" s="271">
        <v>4</v>
      </c>
      <c r="M7" s="355">
        <v>4.5</v>
      </c>
      <c r="N7" s="272">
        <v>10</v>
      </c>
      <c r="O7" s="361">
        <v>5.5</v>
      </c>
      <c r="P7" s="271">
        <v>3</v>
      </c>
      <c r="Q7" s="355">
        <v>5.5</v>
      </c>
      <c r="R7" s="272">
        <v>8</v>
      </c>
      <c r="S7" s="355">
        <v>6.5</v>
      </c>
      <c r="T7" s="272"/>
      <c r="U7" s="334"/>
      <c r="V7" s="272"/>
      <c r="W7" s="334"/>
      <c r="X7" s="271"/>
      <c r="Y7" s="334"/>
      <c r="Z7" s="272"/>
      <c r="AA7" s="334"/>
      <c r="AC7" s="336">
        <f>ELO!O6</f>
        <v>1782.7142857142858</v>
      </c>
    </row>
    <row r="8" spans="1:29" ht="18" thickBot="1" x14ac:dyDescent="0.4">
      <c r="A8" s="329">
        <v>1997</v>
      </c>
      <c r="B8" s="125">
        <v>1935</v>
      </c>
      <c r="C8" s="83" t="s">
        <v>330</v>
      </c>
      <c r="D8" s="48"/>
      <c r="E8" s="358"/>
      <c r="F8" s="274">
        <v>1</v>
      </c>
      <c r="G8" s="335"/>
      <c r="H8" s="274">
        <v>1</v>
      </c>
      <c r="I8" s="354"/>
      <c r="J8" s="274">
        <v>0</v>
      </c>
      <c r="K8" s="356"/>
      <c r="L8" s="275">
        <v>0.5</v>
      </c>
      <c r="M8" s="356"/>
      <c r="N8" s="274">
        <v>1</v>
      </c>
      <c r="O8" s="362"/>
      <c r="P8" s="274">
        <v>0</v>
      </c>
      <c r="Q8" s="356"/>
      <c r="R8" s="275">
        <v>1</v>
      </c>
      <c r="S8" s="356"/>
      <c r="T8" s="275"/>
      <c r="U8" s="335"/>
      <c r="V8" s="275"/>
      <c r="W8" s="335"/>
      <c r="X8" s="275"/>
      <c r="Y8" s="335"/>
      <c r="Z8" s="275"/>
      <c r="AA8" s="335"/>
      <c r="AC8" s="337"/>
    </row>
    <row r="9" spans="1:29" x14ac:dyDescent="0.35">
      <c r="A9" s="351">
        <v>3</v>
      </c>
      <c r="B9" s="352"/>
      <c r="C9" s="82" t="s">
        <v>272</v>
      </c>
      <c r="D9" s="47"/>
      <c r="E9" s="357">
        <v>2</v>
      </c>
      <c r="F9" s="271">
        <v>6</v>
      </c>
      <c r="G9" s="334">
        <v>3</v>
      </c>
      <c r="H9" s="272">
        <v>10</v>
      </c>
      <c r="I9" s="353">
        <v>4</v>
      </c>
      <c r="J9" s="271">
        <v>2</v>
      </c>
      <c r="K9" s="353">
        <v>5</v>
      </c>
      <c r="L9" s="271">
        <v>10</v>
      </c>
      <c r="M9" s="353">
        <v>6</v>
      </c>
      <c r="N9" s="272">
        <v>4</v>
      </c>
      <c r="O9" s="353">
        <v>7</v>
      </c>
      <c r="P9" s="272">
        <v>2</v>
      </c>
      <c r="Q9" s="353">
        <v>8</v>
      </c>
      <c r="R9" s="272">
        <v>1</v>
      </c>
      <c r="S9" s="353">
        <v>8.5</v>
      </c>
      <c r="T9" s="272"/>
      <c r="U9" s="332"/>
      <c r="V9" s="272"/>
      <c r="W9" s="332"/>
      <c r="X9" s="276"/>
      <c r="Y9" s="334"/>
      <c r="Z9" s="272"/>
      <c r="AA9" s="334"/>
      <c r="AC9" s="336">
        <f>ELO!O7</f>
        <v>1808.1428571428571</v>
      </c>
    </row>
    <row r="10" spans="1:29" ht="18" thickBot="1" x14ac:dyDescent="0.4">
      <c r="A10" s="329">
        <v>1883</v>
      </c>
      <c r="B10" s="125">
        <v>1880</v>
      </c>
      <c r="C10" s="83" t="s">
        <v>331</v>
      </c>
      <c r="D10" s="48"/>
      <c r="E10" s="358"/>
      <c r="F10" s="274">
        <v>1</v>
      </c>
      <c r="G10" s="335"/>
      <c r="H10" s="274">
        <v>1</v>
      </c>
      <c r="I10" s="354"/>
      <c r="J10" s="275">
        <v>1</v>
      </c>
      <c r="K10" s="354"/>
      <c r="L10" s="274">
        <v>1</v>
      </c>
      <c r="M10" s="354"/>
      <c r="N10" s="275">
        <v>1</v>
      </c>
      <c r="O10" s="354"/>
      <c r="P10" s="275">
        <v>1</v>
      </c>
      <c r="Q10" s="354"/>
      <c r="R10" s="275">
        <v>0.5</v>
      </c>
      <c r="S10" s="354"/>
      <c r="T10" s="274"/>
      <c r="U10" s="333"/>
      <c r="V10" s="274"/>
      <c r="W10" s="333"/>
      <c r="X10" s="275"/>
      <c r="Y10" s="335"/>
      <c r="Z10" s="275"/>
      <c r="AA10" s="335"/>
      <c r="AC10" s="337"/>
    </row>
    <row r="11" spans="1:29" x14ac:dyDescent="0.35">
      <c r="A11" s="351">
        <v>4</v>
      </c>
      <c r="B11" s="352"/>
      <c r="C11" s="82" t="s">
        <v>332</v>
      </c>
      <c r="D11" s="47"/>
      <c r="E11" s="357">
        <v>2</v>
      </c>
      <c r="F11" s="276">
        <v>2</v>
      </c>
      <c r="G11" s="334">
        <v>2</v>
      </c>
      <c r="H11" s="273">
        <v>18</v>
      </c>
      <c r="I11" s="332">
        <v>3</v>
      </c>
      <c r="J11" s="325">
        <v>7</v>
      </c>
      <c r="K11" s="355">
        <v>4</v>
      </c>
      <c r="L11" s="272">
        <v>2</v>
      </c>
      <c r="M11" s="355">
        <v>4.5</v>
      </c>
      <c r="N11" s="271">
        <v>3</v>
      </c>
      <c r="O11" s="332">
        <v>4.5</v>
      </c>
      <c r="P11" s="327">
        <v>15</v>
      </c>
      <c r="Q11" s="355">
        <v>5.5</v>
      </c>
      <c r="R11" s="276">
        <v>10</v>
      </c>
      <c r="S11" s="355">
        <v>6.5</v>
      </c>
      <c r="T11" s="272"/>
      <c r="U11" s="332"/>
      <c r="V11" s="272"/>
      <c r="W11" s="334"/>
      <c r="X11" s="272"/>
      <c r="Y11" s="332"/>
      <c r="Z11" s="271"/>
      <c r="AA11" s="334"/>
      <c r="AC11" s="336">
        <f>ELO!O8</f>
        <v>1735.4285714285713</v>
      </c>
    </row>
    <row r="12" spans="1:29" ht="18" thickBot="1" x14ac:dyDescent="0.4">
      <c r="A12" s="329">
        <v>1871</v>
      </c>
      <c r="B12" s="125">
        <v>1835</v>
      </c>
      <c r="C12" s="83" t="s">
        <v>333</v>
      </c>
      <c r="D12" s="48"/>
      <c r="E12" s="358"/>
      <c r="F12" s="275">
        <v>0</v>
      </c>
      <c r="G12" s="335"/>
      <c r="H12" s="275">
        <v>1</v>
      </c>
      <c r="I12" s="333"/>
      <c r="J12" s="326">
        <v>1</v>
      </c>
      <c r="K12" s="356"/>
      <c r="L12" s="275">
        <v>0.5</v>
      </c>
      <c r="M12" s="356"/>
      <c r="N12" s="274">
        <v>0</v>
      </c>
      <c r="O12" s="333"/>
      <c r="P12" s="326">
        <v>1</v>
      </c>
      <c r="Q12" s="356"/>
      <c r="R12" s="275">
        <v>1</v>
      </c>
      <c r="S12" s="356"/>
      <c r="T12" s="275"/>
      <c r="U12" s="333"/>
      <c r="V12" s="274"/>
      <c r="W12" s="335"/>
      <c r="X12" s="274"/>
      <c r="Y12" s="333"/>
      <c r="Z12" s="275"/>
      <c r="AA12" s="335"/>
      <c r="AC12" s="337"/>
    </row>
    <row r="13" spans="1:29" x14ac:dyDescent="0.35">
      <c r="A13" s="351">
        <v>5</v>
      </c>
      <c r="B13" s="352"/>
      <c r="C13" s="82" t="s">
        <v>334</v>
      </c>
      <c r="D13" s="47"/>
      <c r="E13" s="357">
        <v>2</v>
      </c>
      <c r="F13" s="331" t="s">
        <v>190</v>
      </c>
      <c r="G13" s="334">
        <v>2</v>
      </c>
      <c r="H13" s="276">
        <v>16</v>
      </c>
      <c r="I13" s="334">
        <v>3</v>
      </c>
      <c r="J13" s="331" t="s">
        <v>190</v>
      </c>
      <c r="K13" s="334">
        <v>3</v>
      </c>
      <c r="L13" s="331" t="s">
        <v>190</v>
      </c>
      <c r="M13" s="332">
        <v>3</v>
      </c>
      <c r="N13" s="272">
        <v>20</v>
      </c>
      <c r="O13" s="334">
        <v>4</v>
      </c>
      <c r="P13" s="331" t="s">
        <v>190</v>
      </c>
      <c r="Q13" s="334">
        <v>4</v>
      </c>
      <c r="R13" s="271">
        <v>17</v>
      </c>
      <c r="S13" s="334">
        <v>4</v>
      </c>
      <c r="T13" s="272"/>
      <c r="U13" s="334"/>
      <c r="V13" s="271"/>
      <c r="W13" s="332"/>
      <c r="X13" s="276"/>
      <c r="Y13" s="334"/>
      <c r="Z13" s="271"/>
      <c r="AA13" s="332"/>
      <c r="AC13" s="336">
        <f>ELO!O9</f>
        <v>1411.3333333333333</v>
      </c>
    </row>
    <row r="14" spans="1:29" ht="18" thickBot="1" x14ac:dyDescent="0.4">
      <c r="A14" s="329">
        <v>1763</v>
      </c>
      <c r="B14" s="125">
        <v>1711</v>
      </c>
      <c r="C14" s="83" t="s">
        <v>335</v>
      </c>
      <c r="D14" s="48"/>
      <c r="E14" s="358"/>
      <c r="F14" s="324">
        <v>0</v>
      </c>
      <c r="G14" s="335"/>
      <c r="H14" s="274">
        <v>1</v>
      </c>
      <c r="I14" s="335"/>
      <c r="J14" s="324">
        <v>0</v>
      </c>
      <c r="K14" s="335"/>
      <c r="L14" s="324">
        <v>0</v>
      </c>
      <c r="M14" s="333"/>
      <c r="N14" s="274">
        <v>1</v>
      </c>
      <c r="O14" s="335"/>
      <c r="P14" s="324">
        <v>0</v>
      </c>
      <c r="Q14" s="335"/>
      <c r="R14" s="275">
        <v>0</v>
      </c>
      <c r="S14" s="335"/>
      <c r="T14" s="275"/>
      <c r="U14" s="335"/>
      <c r="V14" s="274"/>
      <c r="W14" s="333"/>
      <c r="X14" s="275"/>
      <c r="Y14" s="335"/>
      <c r="Z14" s="275"/>
      <c r="AA14" s="333"/>
      <c r="AC14" s="337"/>
    </row>
    <row r="15" spans="1:29" x14ac:dyDescent="0.35">
      <c r="A15" s="351">
        <v>6</v>
      </c>
      <c r="B15" s="352"/>
      <c r="C15" s="82" t="s">
        <v>273</v>
      </c>
      <c r="D15" s="47"/>
      <c r="E15" s="357">
        <v>2</v>
      </c>
      <c r="F15" s="273">
        <v>3</v>
      </c>
      <c r="G15" s="334">
        <v>2</v>
      </c>
      <c r="H15" s="325">
        <v>17</v>
      </c>
      <c r="I15" s="334">
        <v>3</v>
      </c>
      <c r="J15" s="271">
        <v>7</v>
      </c>
      <c r="K15" s="355">
        <v>4</v>
      </c>
      <c r="L15" s="331" t="s">
        <v>190</v>
      </c>
      <c r="M15" s="355">
        <v>4.5</v>
      </c>
      <c r="N15" s="272">
        <v>1</v>
      </c>
      <c r="O15" s="332">
        <v>4.5</v>
      </c>
      <c r="P15" s="272">
        <v>10</v>
      </c>
      <c r="Q15" s="334">
        <v>4.5</v>
      </c>
      <c r="R15" s="331" t="s">
        <v>190</v>
      </c>
      <c r="S15" s="334">
        <v>4.5</v>
      </c>
      <c r="T15" s="272"/>
      <c r="U15" s="332"/>
      <c r="V15" s="271"/>
      <c r="W15" s="332"/>
      <c r="X15" s="278"/>
      <c r="Y15" s="332"/>
      <c r="Z15" s="278"/>
      <c r="AA15" s="332"/>
      <c r="AC15" s="336">
        <f>ELO!O10</f>
        <v>1711.4</v>
      </c>
    </row>
    <row r="16" spans="1:29" ht="18" thickBot="1" x14ac:dyDescent="0.4">
      <c r="A16" s="329">
        <v>1722</v>
      </c>
      <c r="B16" s="125">
        <v>1703</v>
      </c>
      <c r="C16" s="83" t="s">
        <v>336</v>
      </c>
      <c r="D16" s="48"/>
      <c r="E16" s="358"/>
      <c r="F16" s="274">
        <v>0</v>
      </c>
      <c r="G16" s="335"/>
      <c r="H16" s="326">
        <v>1</v>
      </c>
      <c r="I16" s="335"/>
      <c r="J16" s="274">
        <v>1</v>
      </c>
      <c r="K16" s="356"/>
      <c r="L16" s="324">
        <v>0</v>
      </c>
      <c r="M16" s="356"/>
      <c r="N16" s="275">
        <v>0.5</v>
      </c>
      <c r="O16" s="333"/>
      <c r="P16" s="275">
        <v>0</v>
      </c>
      <c r="Q16" s="335"/>
      <c r="R16" s="324">
        <v>0</v>
      </c>
      <c r="S16" s="335"/>
      <c r="T16" s="274"/>
      <c r="U16" s="333"/>
      <c r="V16" s="274"/>
      <c r="W16" s="333"/>
      <c r="X16" s="274"/>
      <c r="Y16" s="333"/>
      <c r="Z16" s="274"/>
      <c r="AA16" s="333"/>
      <c r="AC16" s="337"/>
    </row>
    <row r="17" spans="1:29" x14ac:dyDescent="0.35">
      <c r="A17" s="351">
        <v>7</v>
      </c>
      <c r="B17" s="352"/>
      <c r="C17" s="82" t="s">
        <v>307</v>
      </c>
      <c r="D17" s="47"/>
      <c r="E17" s="357">
        <v>2</v>
      </c>
      <c r="F17" s="327">
        <v>4</v>
      </c>
      <c r="G17" s="334">
        <v>2</v>
      </c>
      <c r="H17" s="271">
        <v>17</v>
      </c>
      <c r="I17" s="334">
        <v>3</v>
      </c>
      <c r="J17" s="273">
        <v>6</v>
      </c>
      <c r="K17" s="334">
        <v>3</v>
      </c>
      <c r="L17" s="271">
        <v>32</v>
      </c>
      <c r="M17" s="332">
        <v>4</v>
      </c>
      <c r="N17" s="272">
        <v>8</v>
      </c>
      <c r="O17" s="334">
        <v>4</v>
      </c>
      <c r="P17" s="276">
        <v>12</v>
      </c>
      <c r="Q17" s="334">
        <v>5</v>
      </c>
      <c r="R17" s="272">
        <v>18</v>
      </c>
      <c r="S17" s="332">
        <v>6</v>
      </c>
      <c r="T17" s="273"/>
      <c r="U17" s="332"/>
      <c r="V17" s="273"/>
      <c r="W17" s="334"/>
      <c r="X17" s="276"/>
      <c r="Y17" s="332"/>
      <c r="Z17" s="273"/>
      <c r="AA17" s="334"/>
      <c r="AC17" s="350">
        <f>ELO!O11</f>
        <v>1593.8333333333333</v>
      </c>
    </row>
    <row r="18" spans="1:29" ht="18" thickBot="1" x14ac:dyDescent="0.4">
      <c r="A18" s="329">
        <v>1697</v>
      </c>
      <c r="B18" s="125">
        <v>1872</v>
      </c>
      <c r="C18" s="83" t="s">
        <v>337</v>
      </c>
      <c r="D18" s="48"/>
      <c r="E18" s="358"/>
      <c r="F18" s="326">
        <v>0</v>
      </c>
      <c r="G18" s="335"/>
      <c r="H18" s="275">
        <v>1</v>
      </c>
      <c r="I18" s="335"/>
      <c r="J18" s="274">
        <v>0</v>
      </c>
      <c r="K18" s="335"/>
      <c r="L18" s="274">
        <v>1</v>
      </c>
      <c r="M18" s="333"/>
      <c r="N18" s="275">
        <v>0</v>
      </c>
      <c r="O18" s="335"/>
      <c r="P18" s="275">
        <v>1</v>
      </c>
      <c r="Q18" s="335"/>
      <c r="R18" s="275">
        <v>1</v>
      </c>
      <c r="S18" s="333"/>
      <c r="T18" s="275"/>
      <c r="U18" s="333"/>
      <c r="V18" s="275"/>
      <c r="W18" s="335"/>
      <c r="X18" s="274"/>
      <c r="Y18" s="333"/>
      <c r="Z18" s="275"/>
      <c r="AA18" s="335"/>
      <c r="AC18" s="337"/>
    </row>
    <row r="19" spans="1:29" x14ac:dyDescent="0.35">
      <c r="A19" s="351">
        <v>8</v>
      </c>
      <c r="B19" s="352"/>
      <c r="C19" s="82" t="s">
        <v>284</v>
      </c>
      <c r="D19" s="47"/>
      <c r="E19" s="357">
        <v>2</v>
      </c>
      <c r="F19" s="272">
        <v>24</v>
      </c>
      <c r="G19" s="332">
        <v>3</v>
      </c>
      <c r="H19" s="272">
        <v>2</v>
      </c>
      <c r="I19" s="332">
        <v>3</v>
      </c>
      <c r="J19" s="271">
        <v>10</v>
      </c>
      <c r="K19" s="334">
        <v>3</v>
      </c>
      <c r="L19" s="272">
        <v>20</v>
      </c>
      <c r="M19" s="332">
        <v>4</v>
      </c>
      <c r="N19" s="271">
        <v>7</v>
      </c>
      <c r="O19" s="355">
        <v>5</v>
      </c>
      <c r="P19" s="331" t="s">
        <v>190</v>
      </c>
      <c r="Q19" s="334">
        <v>5</v>
      </c>
      <c r="R19" s="271">
        <v>2</v>
      </c>
      <c r="S19" s="332">
        <v>5</v>
      </c>
      <c r="T19" s="271"/>
      <c r="U19" s="332"/>
      <c r="V19" s="272"/>
      <c r="W19" s="334"/>
      <c r="X19" s="272"/>
      <c r="Y19" s="332"/>
      <c r="Z19" s="271"/>
      <c r="AA19" s="332"/>
      <c r="AC19" s="336">
        <f>ELO!O12</f>
        <v>1696.8</v>
      </c>
    </row>
    <row r="20" spans="1:29" ht="18" thickBot="1" x14ac:dyDescent="0.4">
      <c r="A20" s="329">
        <v>1687</v>
      </c>
      <c r="B20" s="125">
        <v>1694</v>
      </c>
      <c r="C20" s="83" t="s">
        <v>338</v>
      </c>
      <c r="D20" s="48"/>
      <c r="E20" s="358"/>
      <c r="F20" s="275">
        <v>1</v>
      </c>
      <c r="G20" s="333"/>
      <c r="H20" s="275">
        <v>0</v>
      </c>
      <c r="I20" s="333"/>
      <c r="J20" s="274">
        <v>0</v>
      </c>
      <c r="K20" s="335"/>
      <c r="L20" s="274">
        <v>1</v>
      </c>
      <c r="M20" s="333"/>
      <c r="N20" s="274">
        <v>1</v>
      </c>
      <c r="O20" s="356"/>
      <c r="P20" s="324">
        <v>0</v>
      </c>
      <c r="Q20" s="335"/>
      <c r="R20" s="274">
        <v>0</v>
      </c>
      <c r="S20" s="333"/>
      <c r="T20" s="275"/>
      <c r="U20" s="333"/>
      <c r="V20" s="275"/>
      <c r="W20" s="335"/>
      <c r="X20" s="275"/>
      <c r="Y20" s="333"/>
      <c r="Z20" s="275"/>
      <c r="AA20" s="333"/>
      <c r="AC20" s="337"/>
    </row>
    <row r="21" spans="1:29" x14ac:dyDescent="0.35">
      <c r="A21" s="351">
        <v>9</v>
      </c>
      <c r="B21" s="352"/>
      <c r="C21" s="82" t="s">
        <v>339</v>
      </c>
      <c r="D21" s="47"/>
      <c r="E21" s="357">
        <v>2</v>
      </c>
      <c r="F21" s="331" t="s">
        <v>190</v>
      </c>
      <c r="G21" s="334">
        <v>2</v>
      </c>
      <c r="H21" s="331" t="s">
        <v>190</v>
      </c>
      <c r="I21" s="334">
        <v>2</v>
      </c>
      <c r="J21" s="331" t="s">
        <v>190</v>
      </c>
      <c r="K21" s="334">
        <v>2</v>
      </c>
      <c r="L21" s="273">
        <v>25</v>
      </c>
      <c r="M21" s="332">
        <v>3</v>
      </c>
      <c r="N21" s="276">
        <v>15</v>
      </c>
      <c r="O21" s="332">
        <v>3</v>
      </c>
      <c r="P21" s="271">
        <v>16</v>
      </c>
      <c r="Q21" s="334">
        <v>3</v>
      </c>
      <c r="R21" s="272">
        <v>22</v>
      </c>
      <c r="S21" s="334">
        <v>4</v>
      </c>
      <c r="T21" s="276"/>
      <c r="U21" s="334"/>
      <c r="V21" s="272"/>
      <c r="W21" s="334"/>
      <c r="X21" s="271"/>
      <c r="Y21" s="332"/>
      <c r="Z21" s="271"/>
      <c r="AA21" s="334"/>
      <c r="AC21" s="348">
        <f>ELO!O13</f>
        <v>1460</v>
      </c>
    </row>
    <row r="22" spans="1:29" ht="18" thickBot="1" x14ac:dyDescent="0.4">
      <c r="A22" s="329">
        <v>1612</v>
      </c>
      <c r="B22" s="125">
        <v>1638</v>
      </c>
      <c r="C22" s="83" t="s">
        <v>340</v>
      </c>
      <c r="D22" s="48"/>
      <c r="E22" s="358"/>
      <c r="F22" s="324">
        <v>0</v>
      </c>
      <c r="G22" s="335"/>
      <c r="H22" s="324">
        <v>0</v>
      </c>
      <c r="I22" s="335"/>
      <c r="J22" s="324">
        <v>0</v>
      </c>
      <c r="K22" s="335"/>
      <c r="L22" s="275">
        <v>1</v>
      </c>
      <c r="M22" s="333"/>
      <c r="N22" s="279">
        <v>0</v>
      </c>
      <c r="O22" s="333"/>
      <c r="P22" s="274">
        <v>0</v>
      </c>
      <c r="Q22" s="335"/>
      <c r="R22" s="275">
        <v>1</v>
      </c>
      <c r="S22" s="335"/>
      <c r="T22" s="275"/>
      <c r="U22" s="335"/>
      <c r="V22" s="275"/>
      <c r="W22" s="335"/>
      <c r="X22" s="275"/>
      <c r="Y22" s="333"/>
      <c r="Z22" s="275"/>
      <c r="AA22" s="335"/>
      <c r="AC22" s="349"/>
    </row>
    <row r="23" spans="1:29" x14ac:dyDescent="0.35">
      <c r="A23" s="351">
        <v>10</v>
      </c>
      <c r="B23" s="352"/>
      <c r="C23" s="82" t="s">
        <v>286</v>
      </c>
      <c r="D23" s="47"/>
      <c r="E23" s="357">
        <v>2</v>
      </c>
      <c r="F23" s="273">
        <v>13</v>
      </c>
      <c r="G23" s="334">
        <v>3</v>
      </c>
      <c r="H23" s="276">
        <v>3</v>
      </c>
      <c r="I23" s="332">
        <v>3</v>
      </c>
      <c r="J23" s="273">
        <v>8</v>
      </c>
      <c r="K23" s="361">
        <v>4</v>
      </c>
      <c r="L23" s="273">
        <v>3</v>
      </c>
      <c r="M23" s="332">
        <v>4</v>
      </c>
      <c r="N23" s="276">
        <v>2</v>
      </c>
      <c r="O23" s="332">
        <v>4</v>
      </c>
      <c r="P23" s="271">
        <v>6</v>
      </c>
      <c r="Q23" s="332">
        <v>5</v>
      </c>
      <c r="R23" s="272">
        <v>4</v>
      </c>
      <c r="S23" s="332">
        <v>5</v>
      </c>
      <c r="T23" s="272"/>
      <c r="U23" s="332"/>
      <c r="V23" s="276"/>
      <c r="W23" s="332"/>
      <c r="X23" s="273"/>
      <c r="Y23" s="332"/>
      <c r="Z23" s="273"/>
      <c r="AA23" s="332"/>
      <c r="AC23" s="336">
        <f>ELO!O14</f>
        <v>1790.2857142857142</v>
      </c>
    </row>
    <row r="24" spans="1:29" ht="18" thickBot="1" x14ac:dyDescent="0.4">
      <c r="A24" s="329">
        <v>1506</v>
      </c>
      <c r="B24" s="125">
        <v>1529</v>
      </c>
      <c r="C24" s="83" t="s">
        <v>341</v>
      </c>
      <c r="D24" s="48"/>
      <c r="E24" s="358"/>
      <c r="F24" s="275">
        <v>1</v>
      </c>
      <c r="G24" s="335"/>
      <c r="H24" s="275">
        <v>0</v>
      </c>
      <c r="I24" s="333"/>
      <c r="J24" s="275">
        <v>1</v>
      </c>
      <c r="K24" s="362"/>
      <c r="L24" s="274">
        <v>0</v>
      </c>
      <c r="M24" s="333"/>
      <c r="N24" s="274">
        <v>0</v>
      </c>
      <c r="O24" s="333"/>
      <c r="P24" s="274">
        <v>1</v>
      </c>
      <c r="Q24" s="333"/>
      <c r="R24" s="274">
        <v>0</v>
      </c>
      <c r="S24" s="333"/>
      <c r="T24" s="274"/>
      <c r="U24" s="333"/>
      <c r="V24" s="275"/>
      <c r="W24" s="333"/>
      <c r="X24" s="275"/>
      <c r="Y24" s="333"/>
      <c r="Z24" s="274"/>
      <c r="AA24" s="333"/>
      <c r="AC24" s="337"/>
    </row>
    <row r="25" spans="1:29" x14ac:dyDescent="0.35">
      <c r="A25" s="344">
        <v>11</v>
      </c>
      <c r="B25" s="345"/>
      <c r="C25" s="82" t="s">
        <v>334</v>
      </c>
      <c r="D25" s="47"/>
      <c r="E25" s="346">
        <v>1</v>
      </c>
      <c r="F25" s="331" t="s">
        <v>190</v>
      </c>
      <c r="G25" s="334">
        <v>1</v>
      </c>
      <c r="H25" s="273">
        <v>22</v>
      </c>
      <c r="I25" s="334">
        <v>2</v>
      </c>
      <c r="J25" s="331" t="s">
        <v>190</v>
      </c>
      <c r="K25" s="334">
        <v>2</v>
      </c>
      <c r="L25" s="331" t="s">
        <v>190</v>
      </c>
      <c r="M25" s="334">
        <v>2</v>
      </c>
      <c r="N25" s="276">
        <v>25</v>
      </c>
      <c r="O25" s="334">
        <v>3</v>
      </c>
      <c r="P25" s="331" t="s">
        <v>190</v>
      </c>
      <c r="Q25" s="334">
        <v>3</v>
      </c>
      <c r="R25" s="272">
        <v>20</v>
      </c>
      <c r="S25" s="334">
        <v>3</v>
      </c>
      <c r="T25" s="276"/>
      <c r="U25" s="332"/>
      <c r="V25" s="272"/>
      <c r="W25" s="332"/>
      <c r="X25" s="273"/>
      <c r="Y25" s="334"/>
      <c r="Z25" s="271"/>
      <c r="AA25" s="334"/>
      <c r="AC25" s="336">
        <f>ELO!O15</f>
        <v>1266</v>
      </c>
    </row>
    <row r="26" spans="1:29" ht="18" thickBot="1" x14ac:dyDescent="0.4">
      <c r="A26" s="329">
        <v>1495</v>
      </c>
      <c r="B26" s="125">
        <v>1515</v>
      </c>
      <c r="C26" s="83" t="s">
        <v>342</v>
      </c>
      <c r="D26" s="48"/>
      <c r="E26" s="347"/>
      <c r="F26" s="324">
        <v>0</v>
      </c>
      <c r="G26" s="335"/>
      <c r="H26" s="275">
        <v>1</v>
      </c>
      <c r="I26" s="335"/>
      <c r="J26" s="324">
        <v>0</v>
      </c>
      <c r="K26" s="335"/>
      <c r="L26" s="324">
        <v>0</v>
      </c>
      <c r="M26" s="335"/>
      <c r="N26" s="274">
        <v>1</v>
      </c>
      <c r="O26" s="335"/>
      <c r="P26" s="324">
        <v>0</v>
      </c>
      <c r="Q26" s="335"/>
      <c r="R26" s="275">
        <v>0</v>
      </c>
      <c r="S26" s="335"/>
      <c r="T26" s="277"/>
      <c r="U26" s="333"/>
      <c r="V26" s="275"/>
      <c r="W26" s="333"/>
      <c r="X26" s="275"/>
      <c r="Y26" s="335"/>
      <c r="Z26" s="275"/>
      <c r="AA26" s="335"/>
      <c r="AC26" s="337"/>
    </row>
    <row r="27" spans="1:29" x14ac:dyDescent="0.35">
      <c r="A27" s="344">
        <v>12</v>
      </c>
      <c r="B27" s="345"/>
      <c r="C27" s="82" t="s">
        <v>285</v>
      </c>
      <c r="D27" s="47"/>
      <c r="E27" s="346">
        <v>1</v>
      </c>
      <c r="F27" s="273">
        <v>14</v>
      </c>
      <c r="G27" s="332">
        <v>1</v>
      </c>
      <c r="H27" s="272">
        <v>29</v>
      </c>
      <c r="I27" s="334">
        <v>2</v>
      </c>
      <c r="J27" s="271">
        <v>15</v>
      </c>
      <c r="K27" s="334">
        <v>2</v>
      </c>
      <c r="L27" s="272">
        <v>23</v>
      </c>
      <c r="M27" s="332">
        <v>3</v>
      </c>
      <c r="N27" s="271">
        <v>19</v>
      </c>
      <c r="O27" s="334">
        <v>4</v>
      </c>
      <c r="P27" s="272">
        <v>7</v>
      </c>
      <c r="Q27" s="332">
        <v>4</v>
      </c>
      <c r="R27" s="276">
        <v>32</v>
      </c>
      <c r="S27" s="332">
        <v>5</v>
      </c>
      <c r="T27" s="272"/>
      <c r="U27" s="332"/>
      <c r="V27" s="273"/>
      <c r="W27" s="334"/>
      <c r="X27" s="273"/>
      <c r="Y27" s="332"/>
      <c r="Z27" s="278"/>
      <c r="AA27" s="332"/>
      <c r="AC27" s="348">
        <f>ELO!O16</f>
        <v>1492.75</v>
      </c>
    </row>
    <row r="28" spans="1:29" ht="18" thickBot="1" x14ac:dyDescent="0.4">
      <c r="A28" s="329">
        <v>1491</v>
      </c>
      <c r="B28" s="125">
        <v>1487</v>
      </c>
      <c r="C28" s="83" t="s">
        <v>343</v>
      </c>
      <c r="D28" s="48"/>
      <c r="E28" s="347"/>
      <c r="F28" s="274">
        <v>0</v>
      </c>
      <c r="G28" s="333"/>
      <c r="H28" s="274">
        <v>1</v>
      </c>
      <c r="I28" s="335"/>
      <c r="J28" s="274">
        <v>0</v>
      </c>
      <c r="K28" s="335"/>
      <c r="L28" s="274">
        <v>1</v>
      </c>
      <c r="M28" s="333"/>
      <c r="N28" s="275">
        <v>1</v>
      </c>
      <c r="O28" s="335"/>
      <c r="P28" s="275">
        <v>0</v>
      </c>
      <c r="Q28" s="333"/>
      <c r="R28" s="277">
        <v>1</v>
      </c>
      <c r="S28" s="333"/>
      <c r="T28" s="277"/>
      <c r="U28" s="333"/>
      <c r="V28" s="277"/>
      <c r="W28" s="335"/>
      <c r="X28" s="277"/>
      <c r="Y28" s="333"/>
      <c r="Z28" s="274"/>
      <c r="AA28" s="333"/>
      <c r="AC28" s="349"/>
    </row>
    <row r="29" spans="1:29" x14ac:dyDescent="0.35">
      <c r="A29" s="344">
        <v>13</v>
      </c>
      <c r="B29" s="345"/>
      <c r="C29" s="82" t="s">
        <v>344</v>
      </c>
      <c r="D29" s="47"/>
      <c r="E29" s="346">
        <v>1</v>
      </c>
      <c r="F29" s="271">
        <v>10</v>
      </c>
      <c r="G29" s="334">
        <v>1</v>
      </c>
      <c r="H29" s="273">
        <v>25</v>
      </c>
      <c r="I29" s="332">
        <v>1</v>
      </c>
      <c r="J29" s="276">
        <v>23</v>
      </c>
      <c r="K29" s="332">
        <v>2</v>
      </c>
      <c r="L29" s="272">
        <v>19</v>
      </c>
      <c r="M29" s="334">
        <v>2.5</v>
      </c>
      <c r="N29" s="271">
        <v>32</v>
      </c>
      <c r="O29" s="334">
        <v>3</v>
      </c>
      <c r="P29" s="271">
        <v>18</v>
      </c>
      <c r="Q29" s="332">
        <v>3</v>
      </c>
      <c r="R29" s="276">
        <v>21</v>
      </c>
      <c r="S29" s="332">
        <v>4</v>
      </c>
      <c r="T29" s="273"/>
      <c r="U29" s="332"/>
      <c r="V29" s="272"/>
      <c r="W29" s="332"/>
      <c r="X29" s="271"/>
      <c r="Y29" s="332"/>
      <c r="Z29" s="327">
        <v>28</v>
      </c>
      <c r="AA29" s="332"/>
      <c r="AC29" s="336">
        <f>ELO!O17</f>
        <v>1350</v>
      </c>
    </row>
    <row r="30" spans="1:29" ht="18" thickBot="1" x14ac:dyDescent="0.4">
      <c r="A30" s="329">
        <v>1489</v>
      </c>
      <c r="B30" s="125">
        <v>1478</v>
      </c>
      <c r="C30" s="83" t="s">
        <v>345</v>
      </c>
      <c r="D30" s="48"/>
      <c r="E30" s="347"/>
      <c r="F30" s="274">
        <v>0</v>
      </c>
      <c r="G30" s="335"/>
      <c r="H30" s="275">
        <v>0</v>
      </c>
      <c r="I30" s="333"/>
      <c r="J30" s="275">
        <v>1</v>
      </c>
      <c r="K30" s="333"/>
      <c r="L30" s="275">
        <v>0.5</v>
      </c>
      <c r="M30" s="335"/>
      <c r="N30" s="275">
        <v>0.5</v>
      </c>
      <c r="O30" s="335"/>
      <c r="P30" s="275">
        <v>0</v>
      </c>
      <c r="Q30" s="333"/>
      <c r="R30" s="277">
        <v>1</v>
      </c>
      <c r="S30" s="333"/>
      <c r="T30" s="274"/>
      <c r="U30" s="333"/>
      <c r="V30" s="275"/>
      <c r="W30" s="333"/>
      <c r="X30" s="274"/>
      <c r="Y30" s="333"/>
      <c r="Z30" s="326">
        <v>1</v>
      </c>
      <c r="AA30" s="333"/>
      <c r="AC30" s="337"/>
    </row>
    <row r="31" spans="1:29" x14ac:dyDescent="0.35">
      <c r="A31" s="344">
        <v>14</v>
      </c>
      <c r="B31" s="345"/>
      <c r="C31" s="82" t="s">
        <v>275</v>
      </c>
      <c r="D31" s="47"/>
      <c r="E31" s="346">
        <v>1</v>
      </c>
      <c r="F31" s="271">
        <v>12</v>
      </c>
      <c r="G31" s="334">
        <v>2</v>
      </c>
      <c r="H31" s="272">
        <v>1</v>
      </c>
      <c r="I31" s="334">
        <v>2</v>
      </c>
      <c r="J31" s="271">
        <v>18</v>
      </c>
      <c r="K31" s="334">
        <v>2</v>
      </c>
      <c r="L31" s="272">
        <v>21</v>
      </c>
      <c r="M31" s="334">
        <v>2</v>
      </c>
      <c r="N31" s="271">
        <v>22</v>
      </c>
      <c r="O31" s="334">
        <v>3</v>
      </c>
      <c r="P31" s="331" t="s">
        <v>190</v>
      </c>
      <c r="Q31" s="334">
        <v>3</v>
      </c>
      <c r="R31" s="331" t="s">
        <v>190</v>
      </c>
      <c r="S31" s="334">
        <v>3</v>
      </c>
      <c r="T31" s="273"/>
      <c r="U31" s="334"/>
      <c r="V31" s="271"/>
      <c r="W31" s="334"/>
      <c r="X31" s="271"/>
      <c r="Y31" s="334"/>
      <c r="Z31" s="271"/>
      <c r="AA31" s="332"/>
      <c r="AC31" s="336">
        <f>ELO!O18</f>
        <v>1529.75</v>
      </c>
    </row>
    <row r="32" spans="1:29" ht="18" thickBot="1" x14ac:dyDescent="0.4">
      <c r="A32" s="329">
        <v>1488</v>
      </c>
      <c r="B32" s="125">
        <v>1533</v>
      </c>
      <c r="C32" s="83" t="s">
        <v>331</v>
      </c>
      <c r="D32" s="48"/>
      <c r="E32" s="347"/>
      <c r="F32" s="274">
        <v>1</v>
      </c>
      <c r="G32" s="335"/>
      <c r="H32" s="275">
        <v>0</v>
      </c>
      <c r="I32" s="335"/>
      <c r="J32" s="275">
        <v>0</v>
      </c>
      <c r="K32" s="335"/>
      <c r="L32" s="274">
        <v>0</v>
      </c>
      <c r="M32" s="335"/>
      <c r="N32" s="275">
        <v>1</v>
      </c>
      <c r="O32" s="335"/>
      <c r="P32" s="324">
        <v>0</v>
      </c>
      <c r="Q32" s="335"/>
      <c r="R32" s="324">
        <v>0</v>
      </c>
      <c r="S32" s="335"/>
      <c r="T32" s="277"/>
      <c r="U32" s="335"/>
      <c r="V32" s="274"/>
      <c r="W32" s="335"/>
      <c r="X32" s="274"/>
      <c r="Y32" s="335"/>
      <c r="Z32" s="274"/>
      <c r="AA32" s="333"/>
      <c r="AC32" s="337"/>
    </row>
    <row r="33" spans="1:29" x14ac:dyDescent="0.35">
      <c r="A33" s="344">
        <v>15</v>
      </c>
      <c r="B33" s="345"/>
      <c r="C33" s="82" t="s">
        <v>332</v>
      </c>
      <c r="D33" s="47"/>
      <c r="E33" s="346">
        <v>1</v>
      </c>
      <c r="F33" s="273">
        <v>16</v>
      </c>
      <c r="G33" s="334">
        <v>1</v>
      </c>
      <c r="H33" s="276">
        <v>32</v>
      </c>
      <c r="I33" s="332">
        <v>1.5</v>
      </c>
      <c r="J33" s="273">
        <v>12</v>
      </c>
      <c r="K33" s="332">
        <v>2.5</v>
      </c>
      <c r="L33" s="276">
        <v>24</v>
      </c>
      <c r="M33" s="332">
        <v>3.5</v>
      </c>
      <c r="N33" s="273">
        <v>9</v>
      </c>
      <c r="O33" s="334">
        <v>4.5</v>
      </c>
      <c r="P33" s="271">
        <v>1</v>
      </c>
      <c r="Q33" s="332">
        <v>4.5</v>
      </c>
      <c r="R33" s="325">
        <v>4</v>
      </c>
      <c r="S33" s="332">
        <v>4.5</v>
      </c>
      <c r="T33" s="276"/>
      <c r="U33" s="332"/>
      <c r="V33" s="276"/>
      <c r="W33" s="332"/>
      <c r="X33" s="271"/>
      <c r="Y33" s="334"/>
      <c r="Z33" s="271"/>
      <c r="AA33" s="334"/>
      <c r="AC33" s="336">
        <f>ELO!O19</f>
        <v>1698</v>
      </c>
    </row>
    <row r="34" spans="1:29" ht="18" thickBot="1" x14ac:dyDescent="0.4">
      <c r="A34" s="329">
        <v>1462</v>
      </c>
      <c r="B34" s="125">
        <v>1413</v>
      </c>
      <c r="C34" s="83" t="s">
        <v>346</v>
      </c>
      <c r="D34" s="48"/>
      <c r="E34" s="347"/>
      <c r="F34" s="275">
        <v>0</v>
      </c>
      <c r="G34" s="335"/>
      <c r="H34" s="277">
        <v>0.5</v>
      </c>
      <c r="I34" s="333"/>
      <c r="J34" s="277">
        <v>1</v>
      </c>
      <c r="K34" s="333"/>
      <c r="L34" s="277">
        <v>1</v>
      </c>
      <c r="M34" s="333"/>
      <c r="N34" s="274">
        <v>1</v>
      </c>
      <c r="O34" s="335"/>
      <c r="P34" s="275">
        <v>0</v>
      </c>
      <c r="Q34" s="333"/>
      <c r="R34" s="326">
        <v>0</v>
      </c>
      <c r="S34" s="333"/>
      <c r="T34" s="275"/>
      <c r="U34" s="333"/>
      <c r="V34" s="274"/>
      <c r="W34" s="333"/>
      <c r="X34" s="275"/>
      <c r="Y34" s="335"/>
      <c r="Z34" s="275"/>
      <c r="AA34" s="335"/>
      <c r="AC34" s="337"/>
    </row>
    <row r="35" spans="1:29" x14ac:dyDescent="0.35">
      <c r="A35" s="344">
        <v>16</v>
      </c>
      <c r="B35" s="345"/>
      <c r="C35" s="82" t="s">
        <v>277</v>
      </c>
      <c r="D35" s="47"/>
      <c r="E35" s="346">
        <v>1</v>
      </c>
      <c r="F35" s="276">
        <v>15</v>
      </c>
      <c r="G35" s="334">
        <v>2</v>
      </c>
      <c r="H35" s="272">
        <v>5</v>
      </c>
      <c r="I35" s="332">
        <v>2</v>
      </c>
      <c r="J35" s="276">
        <v>20</v>
      </c>
      <c r="K35" s="334">
        <v>2</v>
      </c>
      <c r="L35" s="272">
        <v>28</v>
      </c>
      <c r="M35" s="332">
        <v>3</v>
      </c>
      <c r="N35" s="276">
        <v>18</v>
      </c>
      <c r="O35" s="334">
        <v>3</v>
      </c>
      <c r="P35" s="272">
        <v>9</v>
      </c>
      <c r="Q35" s="334">
        <v>4</v>
      </c>
      <c r="R35" s="271">
        <v>25</v>
      </c>
      <c r="S35" s="334">
        <v>4</v>
      </c>
      <c r="T35" s="272"/>
      <c r="U35" s="334"/>
      <c r="V35" s="272"/>
      <c r="W35" s="334"/>
      <c r="X35" s="271"/>
      <c r="Y35" s="332"/>
      <c r="Z35" s="271"/>
      <c r="AA35" s="332"/>
      <c r="AC35" s="336">
        <f>ELO!O20</f>
        <v>1496.4</v>
      </c>
    </row>
    <row r="36" spans="1:29" ht="18" thickBot="1" x14ac:dyDescent="0.4">
      <c r="A36" s="329">
        <v>1458</v>
      </c>
      <c r="B36" s="125">
        <v>1473</v>
      </c>
      <c r="C36" s="83" t="s">
        <v>347</v>
      </c>
      <c r="D36" s="48"/>
      <c r="E36" s="347"/>
      <c r="F36" s="277">
        <v>1</v>
      </c>
      <c r="G36" s="335"/>
      <c r="H36" s="275">
        <v>0</v>
      </c>
      <c r="I36" s="333"/>
      <c r="J36" s="274">
        <v>0</v>
      </c>
      <c r="K36" s="335"/>
      <c r="L36" s="275">
        <v>1</v>
      </c>
      <c r="M36" s="333"/>
      <c r="N36" s="274">
        <v>0</v>
      </c>
      <c r="O36" s="335"/>
      <c r="P36" s="275">
        <v>1</v>
      </c>
      <c r="Q36" s="335"/>
      <c r="R36" s="275">
        <v>0</v>
      </c>
      <c r="S36" s="335"/>
      <c r="T36" s="274"/>
      <c r="U36" s="335"/>
      <c r="V36" s="275"/>
      <c r="W36" s="335"/>
      <c r="X36" s="274"/>
      <c r="Y36" s="333"/>
      <c r="Z36" s="274"/>
      <c r="AA36" s="333"/>
      <c r="AC36" s="337"/>
    </row>
    <row r="37" spans="1:29" x14ac:dyDescent="0.35">
      <c r="A37" s="344">
        <v>17</v>
      </c>
      <c r="B37" s="345"/>
      <c r="C37" s="82" t="s">
        <v>279</v>
      </c>
      <c r="D37" s="47"/>
      <c r="E37" s="346">
        <v>1</v>
      </c>
      <c r="F37" s="271">
        <v>23</v>
      </c>
      <c r="G37" s="334">
        <v>2</v>
      </c>
      <c r="H37" s="272">
        <v>7</v>
      </c>
      <c r="I37" s="334">
        <v>2</v>
      </c>
      <c r="J37" s="271">
        <v>25</v>
      </c>
      <c r="K37" s="334">
        <v>2.5</v>
      </c>
      <c r="L37" s="272">
        <v>22</v>
      </c>
      <c r="M37" s="334">
        <v>3.5</v>
      </c>
      <c r="N37" s="272">
        <v>21</v>
      </c>
      <c r="O37" s="332">
        <v>4.5</v>
      </c>
      <c r="P37" s="271">
        <v>1</v>
      </c>
      <c r="Q37" s="334">
        <v>4.5</v>
      </c>
      <c r="R37" s="272">
        <v>5</v>
      </c>
      <c r="S37" s="366">
        <v>5.5</v>
      </c>
      <c r="T37" s="278"/>
      <c r="U37" s="334"/>
      <c r="V37" s="278"/>
      <c r="W37" s="334"/>
      <c r="X37" s="278"/>
      <c r="Y37" s="332"/>
      <c r="Z37" s="327">
        <v>6</v>
      </c>
      <c r="AA37" s="332"/>
      <c r="AC37" s="336">
        <f>ELO!O21</f>
        <v>1686.2</v>
      </c>
    </row>
    <row r="38" spans="1:29" ht="18" thickBot="1" x14ac:dyDescent="0.4">
      <c r="A38" s="329">
        <v>1413</v>
      </c>
      <c r="B38" s="125">
        <v>1374</v>
      </c>
      <c r="C38" s="83" t="s">
        <v>348</v>
      </c>
      <c r="D38" s="48"/>
      <c r="E38" s="347"/>
      <c r="F38" s="274">
        <v>1</v>
      </c>
      <c r="G38" s="335"/>
      <c r="H38" s="274">
        <v>0</v>
      </c>
      <c r="I38" s="335"/>
      <c r="J38" s="274">
        <v>0.5</v>
      </c>
      <c r="K38" s="335"/>
      <c r="L38" s="274">
        <v>1</v>
      </c>
      <c r="M38" s="335"/>
      <c r="N38" s="274">
        <v>1</v>
      </c>
      <c r="O38" s="333"/>
      <c r="P38" s="274">
        <v>0</v>
      </c>
      <c r="Q38" s="335"/>
      <c r="R38" s="274">
        <v>1</v>
      </c>
      <c r="S38" s="367"/>
      <c r="T38" s="274"/>
      <c r="U38" s="335"/>
      <c r="V38" s="274"/>
      <c r="W38" s="335"/>
      <c r="X38" s="274"/>
      <c r="Y38" s="333"/>
      <c r="Z38" s="326">
        <v>0</v>
      </c>
      <c r="AA38" s="333"/>
      <c r="AC38" s="337"/>
    </row>
    <row r="39" spans="1:29" x14ac:dyDescent="0.35">
      <c r="A39" s="344">
        <v>18</v>
      </c>
      <c r="B39" s="345"/>
      <c r="C39" s="82" t="s">
        <v>349</v>
      </c>
      <c r="D39" s="47"/>
      <c r="E39" s="346">
        <v>1</v>
      </c>
      <c r="F39" s="272">
        <v>26</v>
      </c>
      <c r="G39" s="334">
        <v>2</v>
      </c>
      <c r="H39" s="271">
        <v>4</v>
      </c>
      <c r="I39" s="334">
        <v>2</v>
      </c>
      <c r="J39" s="272">
        <v>14</v>
      </c>
      <c r="K39" s="334">
        <v>3</v>
      </c>
      <c r="L39" s="271">
        <v>1</v>
      </c>
      <c r="M39" s="332">
        <v>3</v>
      </c>
      <c r="N39" s="272">
        <v>16</v>
      </c>
      <c r="O39" s="334">
        <v>4</v>
      </c>
      <c r="P39" s="272">
        <v>13</v>
      </c>
      <c r="Q39" s="366">
        <v>5</v>
      </c>
      <c r="R39" s="271">
        <v>7</v>
      </c>
      <c r="S39" s="332">
        <v>5</v>
      </c>
      <c r="T39" s="272"/>
      <c r="U39" s="332"/>
      <c r="V39" s="272"/>
      <c r="W39" s="334"/>
      <c r="X39" s="272"/>
      <c r="Y39" s="334"/>
      <c r="Z39" s="271"/>
      <c r="AA39" s="334"/>
      <c r="AC39" s="336">
        <f>ELO!O23</f>
        <v>1415.3333333333333</v>
      </c>
    </row>
    <row r="40" spans="1:29" ht="18" thickBot="1" x14ac:dyDescent="0.4">
      <c r="A40" s="329">
        <v>1379</v>
      </c>
      <c r="B40" s="125">
        <v>1399</v>
      </c>
      <c r="C40" s="83" t="s">
        <v>350</v>
      </c>
      <c r="D40" s="48"/>
      <c r="E40" s="347"/>
      <c r="F40" s="274">
        <v>1</v>
      </c>
      <c r="G40" s="335"/>
      <c r="H40" s="274">
        <v>0</v>
      </c>
      <c r="I40" s="335"/>
      <c r="J40" s="274">
        <v>1</v>
      </c>
      <c r="K40" s="335"/>
      <c r="L40" s="275">
        <v>0</v>
      </c>
      <c r="M40" s="333"/>
      <c r="N40" s="275">
        <v>1</v>
      </c>
      <c r="O40" s="335"/>
      <c r="P40" s="275">
        <v>1</v>
      </c>
      <c r="Q40" s="367"/>
      <c r="R40" s="274">
        <v>0</v>
      </c>
      <c r="S40" s="333"/>
      <c r="T40" s="274"/>
      <c r="U40" s="333"/>
      <c r="V40" s="274"/>
      <c r="W40" s="335"/>
      <c r="X40" s="274"/>
      <c r="Y40" s="335"/>
      <c r="Z40" s="274"/>
      <c r="AA40" s="335"/>
      <c r="AC40" s="337"/>
    </row>
    <row r="41" spans="1:29" x14ac:dyDescent="0.35">
      <c r="A41" s="344">
        <v>19</v>
      </c>
      <c r="B41" s="345"/>
      <c r="C41" s="82" t="s">
        <v>308</v>
      </c>
      <c r="D41" s="47"/>
      <c r="E41" s="346">
        <v>1</v>
      </c>
      <c r="F41" s="273">
        <v>32</v>
      </c>
      <c r="G41" s="334">
        <v>1</v>
      </c>
      <c r="H41" s="271">
        <v>20</v>
      </c>
      <c r="I41" s="332">
        <v>1</v>
      </c>
      <c r="J41" s="271">
        <v>29</v>
      </c>
      <c r="K41" s="332">
        <v>1.5</v>
      </c>
      <c r="L41" s="271">
        <v>13</v>
      </c>
      <c r="M41" s="332">
        <v>2</v>
      </c>
      <c r="N41" s="272">
        <v>12</v>
      </c>
      <c r="O41" s="334">
        <v>2</v>
      </c>
      <c r="P41" s="331" t="s">
        <v>190</v>
      </c>
      <c r="Q41" s="334">
        <v>2</v>
      </c>
      <c r="R41" s="272">
        <v>27</v>
      </c>
      <c r="S41" s="334">
        <v>2.5</v>
      </c>
      <c r="T41" s="271"/>
      <c r="U41" s="334"/>
      <c r="V41" s="271"/>
      <c r="W41" s="334"/>
      <c r="X41" s="272"/>
      <c r="Y41" s="334"/>
      <c r="Z41" s="278"/>
      <c r="AA41" s="332"/>
      <c r="AC41" s="336">
        <f>ELO!O24</f>
        <v>1510</v>
      </c>
    </row>
    <row r="42" spans="1:29" ht="18" thickBot="1" x14ac:dyDescent="0.4">
      <c r="A42" s="329">
        <v>1324</v>
      </c>
      <c r="B42" s="125">
        <v>1366</v>
      </c>
      <c r="C42" s="83" t="s">
        <v>351</v>
      </c>
      <c r="D42" s="48"/>
      <c r="E42" s="347"/>
      <c r="F42" s="277">
        <v>0</v>
      </c>
      <c r="G42" s="335"/>
      <c r="H42" s="274">
        <v>0</v>
      </c>
      <c r="I42" s="333"/>
      <c r="J42" s="274">
        <v>0.5</v>
      </c>
      <c r="K42" s="333"/>
      <c r="L42" s="274">
        <v>0.5</v>
      </c>
      <c r="M42" s="333"/>
      <c r="N42" s="274">
        <v>0</v>
      </c>
      <c r="O42" s="335"/>
      <c r="P42" s="324">
        <v>0</v>
      </c>
      <c r="Q42" s="335"/>
      <c r="R42" s="274">
        <v>0.5</v>
      </c>
      <c r="S42" s="335"/>
      <c r="T42" s="274"/>
      <c r="U42" s="335"/>
      <c r="V42" s="274"/>
      <c r="W42" s="335"/>
      <c r="X42" s="274"/>
      <c r="Y42" s="335"/>
      <c r="Z42" s="274"/>
      <c r="AA42" s="333"/>
      <c r="AC42" s="337"/>
    </row>
    <row r="43" spans="1:29" x14ac:dyDescent="0.35">
      <c r="A43" s="344">
        <v>20</v>
      </c>
      <c r="B43" s="345"/>
      <c r="C43" s="82" t="s">
        <v>281</v>
      </c>
      <c r="D43" s="46"/>
      <c r="E43" s="346">
        <v>1</v>
      </c>
      <c r="F43" s="271">
        <v>25</v>
      </c>
      <c r="G43" s="334">
        <v>1</v>
      </c>
      <c r="H43" s="272">
        <v>19</v>
      </c>
      <c r="I43" s="332">
        <v>2</v>
      </c>
      <c r="J43" s="272">
        <v>16</v>
      </c>
      <c r="K43" s="334">
        <v>3</v>
      </c>
      <c r="L43" s="271">
        <v>8</v>
      </c>
      <c r="M43" s="332">
        <v>3</v>
      </c>
      <c r="N43" s="271">
        <v>5</v>
      </c>
      <c r="O43" s="332">
        <v>3</v>
      </c>
      <c r="P43" s="272">
        <v>32</v>
      </c>
      <c r="Q43" s="334">
        <v>3</v>
      </c>
      <c r="R43" s="271">
        <v>11</v>
      </c>
      <c r="S43" s="334">
        <v>4</v>
      </c>
      <c r="T43" s="271"/>
      <c r="U43" s="334"/>
      <c r="V43" s="271"/>
      <c r="W43" s="334"/>
      <c r="X43" s="276"/>
      <c r="Y43" s="334"/>
      <c r="Z43" s="273"/>
      <c r="AA43" s="334"/>
      <c r="AC43" s="336">
        <f>ELO!O25</f>
        <v>1463.3333333333333</v>
      </c>
    </row>
    <row r="44" spans="1:29" ht="18" thickBot="1" x14ac:dyDescent="0.4">
      <c r="A44" s="329">
        <v>1266</v>
      </c>
      <c r="B44" s="125">
        <v>1315</v>
      </c>
      <c r="C44" s="83" t="s">
        <v>352</v>
      </c>
      <c r="D44" s="46"/>
      <c r="E44" s="347"/>
      <c r="F44" s="274">
        <v>0</v>
      </c>
      <c r="G44" s="335"/>
      <c r="H44" s="274">
        <v>1</v>
      </c>
      <c r="I44" s="333"/>
      <c r="J44" s="274">
        <v>1</v>
      </c>
      <c r="K44" s="335"/>
      <c r="L44" s="274">
        <v>0</v>
      </c>
      <c r="M44" s="333"/>
      <c r="N44" s="274">
        <v>0</v>
      </c>
      <c r="O44" s="333"/>
      <c r="P44" s="275">
        <v>0</v>
      </c>
      <c r="Q44" s="335"/>
      <c r="R44" s="274">
        <v>1</v>
      </c>
      <c r="S44" s="335"/>
      <c r="T44" s="275"/>
      <c r="U44" s="335"/>
      <c r="V44" s="274"/>
      <c r="W44" s="335"/>
      <c r="X44" s="277"/>
      <c r="Y44" s="335"/>
      <c r="Z44" s="274"/>
      <c r="AA44" s="335"/>
      <c r="AC44" s="337"/>
    </row>
    <row r="45" spans="1:29" x14ac:dyDescent="0.35">
      <c r="A45" s="344">
        <v>21</v>
      </c>
      <c r="B45" s="345"/>
      <c r="C45" s="82" t="s">
        <v>360</v>
      </c>
      <c r="D45" s="46"/>
      <c r="E45" s="346">
        <v>1</v>
      </c>
      <c r="F45" s="273">
        <v>28</v>
      </c>
      <c r="G45" s="334">
        <v>1</v>
      </c>
      <c r="H45" s="271">
        <v>30</v>
      </c>
      <c r="I45" s="332">
        <v>2</v>
      </c>
      <c r="J45" s="272">
        <v>32</v>
      </c>
      <c r="K45" s="332">
        <v>2</v>
      </c>
      <c r="L45" s="271">
        <v>14</v>
      </c>
      <c r="M45" s="334">
        <v>3</v>
      </c>
      <c r="N45" s="271">
        <v>17</v>
      </c>
      <c r="O45" s="334">
        <v>3</v>
      </c>
      <c r="P45" s="272">
        <v>25</v>
      </c>
      <c r="Q45" s="334">
        <v>3</v>
      </c>
      <c r="R45" s="272">
        <v>13</v>
      </c>
      <c r="S45" s="334">
        <v>3</v>
      </c>
      <c r="T45" s="276"/>
      <c r="U45" s="334"/>
      <c r="V45" s="276"/>
      <c r="W45" s="334"/>
      <c r="X45" s="276"/>
      <c r="Y45" s="334"/>
      <c r="Z45" s="278"/>
      <c r="AA45" s="334"/>
      <c r="AC45" s="336">
        <f>ELO!O26</f>
        <v>1427</v>
      </c>
    </row>
    <row r="46" spans="1:29" ht="18" thickBot="1" x14ac:dyDescent="0.4">
      <c r="A46" s="329">
        <v>1191</v>
      </c>
      <c r="B46" s="125">
        <v>1250</v>
      </c>
      <c r="C46" s="83" t="s">
        <v>353</v>
      </c>
      <c r="D46" s="46"/>
      <c r="E46" s="347"/>
      <c r="F46" s="275">
        <v>0</v>
      </c>
      <c r="G46" s="335"/>
      <c r="H46" s="274">
        <v>1</v>
      </c>
      <c r="I46" s="333"/>
      <c r="J46" s="274">
        <v>0</v>
      </c>
      <c r="K46" s="333"/>
      <c r="L46" s="274">
        <v>1</v>
      </c>
      <c r="M46" s="335"/>
      <c r="N46" s="275">
        <v>0</v>
      </c>
      <c r="O46" s="335"/>
      <c r="P46" s="275">
        <v>0</v>
      </c>
      <c r="Q46" s="335"/>
      <c r="R46" s="275">
        <v>0</v>
      </c>
      <c r="S46" s="335"/>
      <c r="T46" s="274"/>
      <c r="U46" s="335"/>
      <c r="V46" s="275"/>
      <c r="W46" s="335"/>
      <c r="X46" s="275"/>
      <c r="Y46" s="335"/>
      <c r="Z46" s="274"/>
      <c r="AA46" s="335"/>
      <c r="AC46" s="337"/>
    </row>
    <row r="47" spans="1:29" x14ac:dyDescent="0.35">
      <c r="A47" s="340">
        <v>22</v>
      </c>
      <c r="B47" s="341"/>
      <c r="C47" s="82" t="s">
        <v>293</v>
      </c>
      <c r="D47" s="46"/>
      <c r="E47" s="342">
        <v>0</v>
      </c>
      <c r="F47" s="272">
        <v>31</v>
      </c>
      <c r="G47" s="334">
        <v>1</v>
      </c>
      <c r="H47" s="271">
        <v>11</v>
      </c>
      <c r="I47" s="332">
        <v>1</v>
      </c>
      <c r="J47" s="271">
        <v>27</v>
      </c>
      <c r="K47" s="334">
        <v>2</v>
      </c>
      <c r="L47" s="276">
        <v>17</v>
      </c>
      <c r="M47" s="332">
        <v>2</v>
      </c>
      <c r="N47" s="272">
        <v>14</v>
      </c>
      <c r="O47" s="332">
        <v>2</v>
      </c>
      <c r="P47" s="272">
        <v>33</v>
      </c>
      <c r="Q47" s="332">
        <v>3</v>
      </c>
      <c r="R47" s="271">
        <v>9</v>
      </c>
      <c r="S47" s="332">
        <v>3</v>
      </c>
      <c r="T47" s="273"/>
      <c r="U47" s="334"/>
      <c r="V47" s="271"/>
      <c r="W47" s="332"/>
      <c r="X47" s="278"/>
      <c r="Y47" s="332"/>
      <c r="Z47" s="278"/>
      <c r="AA47" s="332"/>
      <c r="AC47" s="336">
        <f>ELO!O27</f>
        <v>1464.3333333333333</v>
      </c>
    </row>
    <row r="48" spans="1:29" ht="18" thickBot="1" x14ac:dyDescent="0.4">
      <c r="A48" s="121">
        <v>0</v>
      </c>
      <c r="B48" s="125">
        <v>0</v>
      </c>
      <c r="C48" s="83" t="s">
        <v>354</v>
      </c>
      <c r="D48" s="46"/>
      <c r="E48" s="343"/>
      <c r="F48" s="275">
        <v>1</v>
      </c>
      <c r="G48" s="335"/>
      <c r="H48" s="275">
        <v>0</v>
      </c>
      <c r="I48" s="333"/>
      <c r="J48" s="275">
        <v>1</v>
      </c>
      <c r="K48" s="335"/>
      <c r="L48" s="275">
        <v>0</v>
      </c>
      <c r="M48" s="333"/>
      <c r="N48" s="275">
        <v>0</v>
      </c>
      <c r="O48" s="333"/>
      <c r="P48" s="274">
        <v>1</v>
      </c>
      <c r="Q48" s="333"/>
      <c r="R48" s="275">
        <v>0</v>
      </c>
      <c r="S48" s="333"/>
      <c r="T48" s="275"/>
      <c r="U48" s="335"/>
      <c r="V48" s="275"/>
      <c r="W48" s="333"/>
      <c r="X48" s="274"/>
      <c r="Y48" s="333"/>
      <c r="Z48" s="277"/>
      <c r="AA48" s="333"/>
      <c r="AC48" s="337"/>
    </row>
    <row r="49" spans="1:29" x14ac:dyDescent="0.35">
      <c r="A49" s="340">
        <v>23</v>
      </c>
      <c r="B49" s="341"/>
      <c r="C49" s="82" t="s">
        <v>289</v>
      </c>
      <c r="D49" s="46"/>
      <c r="E49" s="342">
        <v>0</v>
      </c>
      <c r="F49" s="272">
        <v>17</v>
      </c>
      <c r="G49" s="332">
        <v>0</v>
      </c>
      <c r="H49" s="271">
        <v>31</v>
      </c>
      <c r="I49" s="332">
        <v>1</v>
      </c>
      <c r="J49" s="272">
        <v>13</v>
      </c>
      <c r="K49" s="332">
        <v>1</v>
      </c>
      <c r="L49" s="271">
        <v>12</v>
      </c>
      <c r="M49" s="334">
        <v>1</v>
      </c>
      <c r="N49" s="331" t="s">
        <v>190</v>
      </c>
      <c r="O49" s="334">
        <v>1</v>
      </c>
      <c r="P49" s="272">
        <v>26</v>
      </c>
      <c r="Q49" s="334">
        <v>2</v>
      </c>
      <c r="R49" s="276">
        <v>34</v>
      </c>
      <c r="S49" s="334">
        <v>3</v>
      </c>
      <c r="T49" s="276"/>
      <c r="U49" s="334"/>
      <c r="V49" s="276"/>
      <c r="W49" s="334"/>
      <c r="X49" s="278"/>
      <c r="Y49" s="334"/>
      <c r="Z49" s="278"/>
      <c r="AA49" s="334"/>
      <c r="AC49" s="336">
        <f>ELO!O30</f>
        <v>1379</v>
      </c>
    </row>
    <row r="50" spans="1:29" ht="18" thickBot="1" x14ac:dyDescent="0.4">
      <c r="A50" s="121">
        <v>0</v>
      </c>
      <c r="B50" s="125">
        <v>0</v>
      </c>
      <c r="C50" s="83" t="s">
        <v>355</v>
      </c>
      <c r="D50" s="46"/>
      <c r="E50" s="343"/>
      <c r="F50" s="274">
        <v>0</v>
      </c>
      <c r="G50" s="333"/>
      <c r="H50" s="274">
        <v>1</v>
      </c>
      <c r="I50" s="333"/>
      <c r="J50" s="274">
        <v>0</v>
      </c>
      <c r="K50" s="333"/>
      <c r="L50" s="274">
        <v>0</v>
      </c>
      <c r="M50" s="335"/>
      <c r="N50" s="324">
        <v>0</v>
      </c>
      <c r="O50" s="335"/>
      <c r="P50" s="274">
        <v>1</v>
      </c>
      <c r="Q50" s="335"/>
      <c r="R50" s="275">
        <v>1</v>
      </c>
      <c r="S50" s="335"/>
      <c r="T50" s="274"/>
      <c r="U50" s="335"/>
      <c r="V50" s="275"/>
      <c r="W50" s="335"/>
      <c r="X50" s="274"/>
      <c r="Y50" s="335"/>
      <c r="Z50" s="274"/>
      <c r="AA50" s="335"/>
      <c r="AC50" s="337"/>
    </row>
    <row r="51" spans="1:29" x14ac:dyDescent="0.35">
      <c r="A51" s="340">
        <v>24</v>
      </c>
      <c r="B51" s="341"/>
      <c r="C51" s="82" t="s">
        <v>274</v>
      </c>
      <c r="D51" s="46"/>
      <c r="E51" s="342">
        <v>0</v>
      </c>
      <c r="F51" s="271">
        <v>8</v>
      </c>
      <c r="G51" s="334">
        <v>0</v>
      </c>
      <c r="H51" s="331" t="s">
        <v>190</v>
      </c>
      <c r="I51" s="332">
        <v>0</v>
      </c>
      <c r="J51" s="331" t="s">
        <v>190</v>
      </c>
      <c r="K51" s="334">
        <v>0</v>
      </c>
      <c r="L51" s="272">
        <v>15</v>
      </c>
      <c r="M51" s="334">
        <v>0</v>
      </c>
      <c r="N51" s="271">
        <v>26</v>
      </c>
      <c r="O51" s="332">
        <v>1</v>
      </c>
      <c r="P51" s="271">
        <v>28</v>
      </c>
      <c r="Q51" s="332">
        <v>1</v>
      </c>
      <c r="R51" s="272">
        <v>31</v>
      </c>
      <c r="S51" s="332">
        <v>1.5</v>
      </c>
      <c r="T51" s="278"/>
      <c r="U51" s="332"/>
      <c r="V51" s="278"/>
      <c r="W51" s="332"/>
      <c r="X51" s="278"/>
      <c r="Y51" s="332"/>
      <c r="Z51" s="278"/>
      <c r="AA51" s="332"/>
      <c r="AC51" s="336">
        <f>ELO!O31</f>
        <v>1324</v>
      </c>
    </row>
    <row r="52" spans="1:29" ht="18" thickBot="1" x14ac:dyDescent="0.4">
      <c r="A52" s="121">
        <v>0</v>
      </c>
      <c r="B52" s="125">
        <v>0</v>
      </c>
      <c r="C52" s="83" t="s">
        <v>356</v>
      </c>
      <c r="D52" s="46"/>
      <c r="E52" s="343"/>
      <c r="F52" s="275">
        <v>0</v>
      </c>
      <c r="G52" s="335"/>
      <c r="H52" s="324">
        <v>0</v>
      </c>
      <c r="I52" s="333"/>
      <c r="J52" s="324">
        <v>0</v>
      </c>
      <c r="K52" s="335"/>
      <c r="L52" s="274">
        <v>0</v>
      </c>
      <c r="M52" s="335"/>
      <c r="N52" s="274">
        <v>1</v>
      </c>
      <c r="O52" s="333"/>
      <c r="P52" s="274">
        <v>0</v>
      </c>
      <c r="Q52" s="333"/>
      <c r="R52" s="274">
        <v>0.5</v>
      </c>
      <c r="S52" s="333"/>
      <c r="T52" s="274"/>
      <c r="U52" s="333"/>
      <c r="V52" s="274"/>
      <c r="W52" s="333"/>
      <c r="X52" s="274"/>
      <c r="Y52" s="333"/>
      <c r="Z52" s="274"/>
      <c r="AA52" s="333"/>
      <c r="AC52" s="337"/>
    </row>
    <row r="53" spans="1:29" x14ac:dyDescent="0.35">
      <c r="A53" s="340">
        <v>25</v>
      </c>
      <c r="B53" s="341"/>
      <c r="C53" s="82" t="s">
        <v>349</v>
      </c>
      <c r="D53" s="46"/>
      <c r="E53" s="342">
        <v>0</v>
      </c>
      <c r="F53" s="272">
        <v>20</v>
      </c>
      <c r="G53" s="334">
        <v>1</v>
      </c>
      <c r="H53" s="271">
        <v>13</v>
      </c>
      <c r="I53" s="332">
        <v>2</v>
      </c>
      <c r="J53" s="272">
        <v>17</v>
      </c>
      <c r="K53" s="332">
        <v>2.5</v>
      </c>
      <c r="L53" s="276">
        <v>9</v>
      </c>
      <c r="M53" s="332">
        <v>2.5</v>
      </c>
      <c r="N53" s="272">
        <v>11</v>
      </c>
      <c r="O53" s="332">
        <v>2.5</v>
      </c>
      <c r="P53" s="276">
        <v>22</v>
      </c>
      <c r="Q53" s="332">
        <v>3.5</v>
      </c>
      <c r="R53" s="273">
        <v>16</v>
      </c>
      <c r="S53" s="366">
        <v>4.5</v>
      </c>
      <c r="T53" s="273"/>
      <c r="U53" s="334"/>
      <c r="V53" s="272"/>
      <c r="W53" s="332"/>
      <c r="X53" s="272"/>
      <c r="Y53" s="332"/>
      <c r="Z53" s="280"/>
      <c r="AA53" s="334"/>
      <c r="AC53" s="336">
        <f>ELO!O34</f>
        <v>1191</v>
      </c>
    </row>
    <row r="54" spans="1:29" ht="18" thickBot="1" x14ac:dyDescent="0.4">
      <c r="A54" s="121">
        <v>0</v>
      </c>
      <c r="B54" s="125">
        <v>0</v>
      </c>
      <c r="C54" s="83" t="s">
        <v>357</v>
      </c>
      <c r="D54" s="46"/>
      <c r="E54" s="343"/>
      <c r="F54" s="277">
        <v>1</v>
      </c>
      <c r="G54" s="335"/>
      <c r="H54" s="274">
        <v>1</v>
      </c>
      <c r="I54" s="333"/>
      <c r="J54" s="275">
        <v>0.5</v>
      </c>
      <c r="K54" s="333"/>
      <c r="L54" s="275">
        <v>0</v>
      </c>
      <c r="M54" s="333"/>
      <c r="N54" s="275">
        <v>0</v>
      </c>
      <c r="O54" s="333"/>
      <c r="P54" s="275">
        <v>1</v>
      </c>
      <c r="Q54" s="333"/>
      <c r="R54" s="275">
        <v>1</v>
      </c>
      <c r="S54" s="367"/>
      <c r="T54" s="275"/>
      <c r="U54" s="335"/>
      <c r="V54" s="275"/>
      <c r="W54" s="333"/>
      <c r="X54" s="275"/>
      <c r="Y54" s="333"/>
      <c r="Z54" s="275"/>
      <c r="AA54" s="335"/>
      <c r="AC54" s="337"/>
    </row>
    <row r="55" spans="1:29" x14ac:dyDescent="0.35">
      <c r="A55" s="340">
        <v>26</v>
      </c>
      <c r="B55" s="341"/>
      <c r="C55" s="82" t="s">
        <v>278</v>
      </c>
      <c r="D55" s="46"/>
      <c r="E55" s="342">
        <v>0</v>
      </c>
      <c r="F55" s="271">
        <v>18</v>
      </c>
      <c r="G55" s="332">
        <v>0</v>
      </c>
      <c r="H55" s="272">
        <v>27</v>
      </c>
      <c r="I55" s="332">
        <v>0</v>
      </c>
      <c r="J55" s="271">
        <v>31</v>
      </c>
      <c r="K55" s="332">
        <v>0</v>
      </c>
      <c r="L55" s="272">
        <v>33</v>
      </c>
      <c r="M55" s="332">
        <v>0</v>
      </c>
      <c r="N55" s="272">
        <v>24</v>
      </c>
      <c r="O55" s="332">
        <v>0</v>
      </c>
      <c r="P55" s="271">
        <v>23</v>
      </c>
      <c r="Q55" s="332">
        <v>0</v>
      </c>
      <c r="R55" s="271">
        <v>30</v>
      </c>
      <c r="S55" s="332">
        <v>0</v>
      </c>
      <c r="T55" s="276"/>
      <c r="U55" s="334"/>
      <c r="V55" s="276"/>
      <c r="W55" s="332"/>
      <c r="X55" s="272"/>
      <c r="Y55" s="332"/>
      <c r="Z55" s="278"/>
      <c r="AA55" s="334"/>
      <c r="AC55" s="336">
        <f>ELO!O30</f>
        <v>1379</v>
      </c>
    </row>
    <row r="56" spans="1:29" ht="18" thickBot="1" x14ac:dyDescent="0.4">
      <c r="A56" s="121">
        <v>0</v>
      </c>
      <c r="B56" s="125">
        <v>0</v>
      </c>
      <c r="C56" s="83" t="s">
        <v>358</v>
      </c>
      <c r="D56" s="46"/>
      <c r="E56" s="343"/>
      <c r="F56" s="274">
        <v>0</v>
      </c>
      <c r="G56" s="333"/>
      <c r="H56" s="275">
        <v>0</v>
      </c>
      <c r="I56" s="333"/>
      <c r="J56" s="274">
        <v>0</v>
      </c>
      <c r="K56" s="333"/>
      <c r="L56" s="274">
        <v>0</v>
      </c>
      <c r="M56" s="333"/>
      <c r="N56" s="275">
        <v>0</v>
      </c>
      <c r="O56" s="333"/>
      <c r="P56" s="274">
        <v>0</v>
      </c>
      <c r="Q56" s="333"/>
      <c r="R56" s="274">
        <v>0</v>
      </c>
      <c r="S56" s="333"/>
      <c r="T56" s="275"/>
      <c r="U56" s="335"/>
      <c r="V56" s="275"/>
      <c r="W56" s="333"/>
      <c r="X56" s="275"/>
      <c r="Y56" s="333"/>
      <c r="Z56" s="274"/>
      <c r="AA56" s="335"/>
      <c r="AC56" s="337"/>
    </row>
    <row r="57" spans="1:29" x14ac:dyDescent="0.35">
      <c r="A57" s="340">
        <v>27</v>
      </c>
      <c r="B57" s="341"/>
      <c r="C57" s="82" t="s">
        <v>314</v>
      </c>
      <c r="D57" s="46"/>
      <c r="E57" s="342">
        <v>0</v>
      </c>
      <c r="F57" s="272">
        <v>30</v>
      </c>
      <c r="G57" s="334">
        <v>0</v>
      </c>
      <c r="H57" s="271">
        <v>26</v>
      </c>
      <c r="I57" s="332">
        <v>1</v>
      </c>
      <c r="J57" s="272">
        <v>22</v>
      </c>
      <c r="K57" s="332">
        <v>1</v>
      </c>
      <c r="L57" s="271">
        <v>29</v>
      </c>
      <c r="M57" s="334">
        <v>1</v>
      </c>
      <c r="N57" s="272">
        <v>34</v>
      </c>
      <c r="O57" s="334">
        <v>2</v>
      </c>
      <c r="P57" s="271">
        <v>34</v>
      </c>
      <c r="Q57" s="334">
        <v>2</v>
      </c>
      <c r="R57" s="276">
        <v>19</v>
      </c>
      <c r="S57" s="334">
        <v>2.5</v>
      </c>
      <c r="T57" s="276"/>
      <c r="U57" s="334"/>
      <c r="V57" s="276"/>
      <c r="W57" s="334"/>
      <c r="X57" s="278"/>
      <c r="Y57" s="334"/>
      <c r="Z57" s="278"/>
      <c r="AA57" s="334"/>
      <c r="AC57" s="336" t="e">
        <f>ELO!#REF!</f>
        <v>#REF!</v>
      </c>
    </row>
    <row r="58" spans="1:29" ht="18" thickBot="1" x14ac:dyDescent="0.4">
      <c r="A58" s="121">
        <v>0</v>
      </c>
      <c r="B58" s="125">
        <v>0</v>
      </c>
      <c r="C58" s="83" t="s">
        <v>359</v>
      </c>
      <c r="D58" s="46"/>
      <c r="E58" s="343"/>
      <c r="F58" s="275">
        <v>0</v>
      </c>
      <c r="G58" s="335"/>
      <c r="H58" s="274">
        <v>1</v>
      </c>
      <c r="I58" s="333"/>
      <c r="J58" s="274">
        <v>0</v>
      </c>
      <c r="K58" s="333"/>
      <c r="L58" s="274">
        <v>0</v>
      </c>
      <c r="M58" s="335"/>
      <c r="N58" s="274">
        <v>1</v>
      </c>
      <c r="O58" s="335"/>
      <c r="P58" s="274">
        <v>0</v>
      </c>
      <c r="Q58" s="335"/>
      <c r="R58" s="275">
        <v>0.5</v>
      </c>
      <c r="S58" s="335"/>
      <c r="T58" s="274"/>
      <c r="U58" s="335"/>
      <c r="V58" s="275"/>
      <c r="W58" s="335"/>
      <c r="X58" s="274"/>
      <c r="Y58" s="335"/>
      <c r="Z58" s="274"/>
      <c r="AA58" s="335"/>
      <c r="AC58" s="337"/>
    </row>
    <row r="59" spans="1:29" x14ac:dyDescent="0.35">
      <c r="A59" s="340">
        <v>28</v>
      </c>
      <c r="B59" s="341"/>
      <c r="C59" s="82" t="s">
        <v>360</v>
      </c>
      <c r="D59" s="46"/>
      <c r="E59" s="342">
        <v>0</v>
      </c>
      <c r="F59" s="272">
        <v>21</v>
      </c>
      <c r="G59" s="334">
        <v>1</v>
      </c>
      <c r="H59" s="325">
        <v>13</v>
      </c>
      <c r="I59" s="332">
        <v>1</v>
      </c>
      <c r="J59" s="272">
        <v>30</v>
      </c>
      <c r="K59" s="334">
        <v>2</v>
      </c>
      <c r="L59" s="276">
        <v>16</v>
      </c>
      <c r="M59" s="332">
        <v>2</v>
      </c>
      <c r="N59" s="331" t="s">
        <v>190</v>
      </c>
      <c r="O59" s="332">
        <v>2</v>
      </c>
      <c r="P59" s="272">
        <v>24</v>
      </c>
      <c r="Q59" s="332">
        <v>3</v>
      </c>
      <c r="R59" s="272">
        <v>29</v>
      </c>
      <c r="S59" s="332">
        <v>4</v>
      </c>
      <c r="T59" s="278"/>
      <c r="U59" s="332"/>
      <c r="V59" s="278"/>
      <c r="W59" s="332"/>
      <c r="X59" s="278"/>
      <c r="Y59" s="332"/>
      <c r="Z59" s="278"/>
      <c r="AA59" s="332"/>
      <c r="AC59" s="336" t="e">
        <f>ELO!#REF!</f>
        <v>#REF!</v>
      </c>
    </row>
    <row r="60" spans="1:29" ht="18" thickBot="1" x14ac:dyDescent="0.4">
      <c r="A60" s="121">
        <v>0</v>
      </c>
      <c r="B60" s="125">
        <v>0</v>
      </c>
      <c r="C60" s="83" t="s">
        <v>337</v>
      </c>
      <c r="D60" s="46"/>
      <c r="E60" s="343"/>
      <c r="F60" s="275">
        <v>1</v>
      </c>
      <c r="G60" s="335"/>
      <c r="H60" s="326">
        <v>0</v>
      </c>
      <c r="I60" s="333"/>
      <c r="J60" s="275">
        <v>1</v>
      </c>
      <c r="K60" s="335"/>
      <c r="L60" s="275">
        <v>0</v>
      </c>
      <c r="M60" s="333"/>
      <c r="N60" s="324">
        <v>0</v>
      </c>
      <c r="O60" s="333"/>
      <c r="P60" s="274">
        <v>1</v>
      </c>
      <c r="Q60" s="333"/>
      <c r="R60" s="274">
        <v>1</v>
      </c>
      <c r="S60" s="333"/>
      <c r="T60" s="274"/>
      <c r="U60" s="333"/>
      <c r="V60" s="274"/>
      <c r="W60" s="333"/>
      <c r="X60" s="274"/>
      <c r="Y60" s="333"/>
      <c r="Z60" s="274"/>
      <c r="AA60" s="333"/>
      <c r="AC60" s="337"/>
    </row>
    <row r="61" spans="1:29" x14ac:dyDescent="0.35">
      <c r="A61" s="340">
        <v>29</v>
      </c>
      <c r="B61" s="341"/>
      <c r="C61" s="82" t="s">
        <v>361</v>
      </c>
      <c r="D61" s="46"/>
      <c r="E61" s="342">
        <v>0</v>
      </c>
      <c r="F61" s="331" t="s">
        <v>190</v>
      </c>
      <c r="G61" s="334">
        <v>0</v>
      </c>
      <c r="H61" s="276">
        <v>12</v>
      </c>
      <c r="I61" s="334">
        <v>0</v>
      </c>
      <c r="J61" s="272">
        <v>19</v>
      </c>
      <c r="K61" s="332">
        <v>0.5</v>
      </c>
      <c r="L61" s="272">
        <v>27</v>
      </c>
      <c r="M61" s="332">
        <v>1.5</v>
      </c>
      <c r="N61" s="271">
        <v>33</v>
      </c>
      <c r="O61" s="332">
        <v>2.5</v>
      </c>
      <c r="P61" s="272">
        <v>30</v>
      </c>
      <c r="Q61" s="332">
        <v>2.5</v>
      </c>
      <c r="R61" s="276">
        <v>28</v>
      </c>
      <c r="S61" s="332">
        <v>2.5</v>
      </c>
      <c r="T61" s="273"/>
      <c r="U61" s="334"/>
      <c r="V61" s="272"/>
      <c r="W61" s="332"/>
      <c r="X61" s="272"/>
      <c r="Y61" s="332"/>
      <c r="Z61" s="280"/>
      <c r="AA61" s="334"/>
      <c r="AC61" s="336">
        <f>ELO!O39</f>
        <v>0</v>
      </c>
    </row>
    <row r="62" spans="1:29" ht="18" thickBot="1" x14ac:dyDescent="0.4">
      <c r="A62" s="121">
        <v>0</v>
      </c>
      <c r="B62" s="125">
        <v>0</v>
      </c>
      <c r="C62" s="83" t="s">
        <v>343</v>
      </c>
      <c r="D62" s="46"/>
      <c r="E62" s="343"/>
      <c r="F62" s="324">
        <v>0</v>
      </c>
      <c r="G62" s="335"/>
      <c r="H62" s="275">
        <v>0</v>
      </c>
      <c r="I62" s="335"/>
      <c r="J62" s="275">
        <v>0.5</v>
      </c>
      <c r="K62" s="333"/>
      <c r="L62" s="275">
        <v>1</v>
      </c>
      <c r="M62" s="333"/>
      <c r="N62" s="275">
        <v>1</v>
      </c>
      <c r="O62" s="333"/>
      <c r="P62" s="275">
        <v>0</v>
      </c>
      <c r="Q62" s="333"/>
      <c r="R62" s="275">
        <v>0</v>
      </c>
      <c r="S62" s="333"/>
      <c r="T62" s="275"/>
      <c r="U62" s="335"/>
      <c r="V62" s="275"/>
      <c r="W62" s="333"/>
      <c r="X62" s="275"/>
      <c r="Y62" s="333"/>
      <c r="Z62" s="275"/>
      <c r="AA62" s="335"/>
      <c r="AC62" s="337"/>
    </row>
    <row r="63" spans="1:29" x14ac:dyDescent="0.35">
      <c r="A63" s="340">
        <v>30</v>
      </c>
      <c r="B63" s="341"/>
      <c r="C63" s="82" t="s">
        <v>311</v>
      </c>
      <c r="D63" s="46"/>
      <c r="E63" s="342">
        <v>0</v>
      </c>
      <c r="F63" s="271">
        <v>27</v>
      </c>
      <c r="G63" s="334">
        <v>1</v>
      </c>
      <c r="H63" s="272">
        <v>21</v>
      </c>
      <c r="I63" s="332">
        <v>1</v>
      </c>
      <c r="J63" s="271">
        <v>28</v>
      </c>
      <c r="K63" s="332">
        <v>1</v>
      </c>
      <c r="L63" s="331" t="s">
        <v>190</v>
      </c>
      <c r="M63" s="334">
        <v>1</v>
      </c>
      <c r="N63" s="331" t="s">
        <v>190</v>
      </c>
      <c r="O63" s="332">
        <v>1</v>
      </c>
      <c r="P63" s="276">
        <v>29</v>
      </c>
      <c r="Q63" s="332">
        <v>2</v>
      </c>
      <c r="R63" s="272">
        <v>26</v>
      </c>
      <c r="S63" s="332">
        <v>3</v>
      </c>
      <c r="T63" s="276"/>
      <c r="U63" s="334"/>
      <c r="V63" s="276"/>
      <c r="W63" s="332"/>
      <c r="X63" s="272"/>
      <c r="Y63" s="332"/>
      <c r="Z63" s="276"/>
      <c r="AA63" s="334"/>
      <c r="AC63" s="336" t="e">
        <f>ELO!#REF!</f>
        <v>#REF!</v>
      </c>
    </row>
    <row r="64" spans="1:29" ht="18" thickBot="1" x14ac:dyDescent="0.4">
      <c r="A64" s="121">
        <v>0</v>
      </c>
      <c r="B64" s="125">
        <v>0</v>
      </c>
      <c r="C64" s="83" t="s">
        <v>362</v>
      </c>
      <c r="D64" s="46"/>
      <c r="E64" s="343"/>
      <c r="F64" s="274">
        <v>1</v>
      </c>
      <c r="G64" s="335"/>
      <c r="H64" s="275">
        <v>0</v>
      </c>
      <c r="I64" s="333"/>
      <c r="J64" s="274">
        <v>0</v>
      </c>
      <c r="K64" s="333"/>
      <c r="L64" s="324">
        <v>0</v>
      </c>
      <c r="M64" s="335"/>
      <c r="N64" s="324">
        <v>0</v>
      </c>
      <c r="O64" s="333"/>
      <c r="P64" s="275">
        <v>1</v>
      </c>
      <c r="Q64" s="333"/>
      <c r="R64" s="275">
        <v>1</v>
      </c>
      <c r="S64" s="333"/>
      <c r="T64" s="275"/>
      <c r="U64" s="335"/>
      <c r="V64" s="275"/>
      <c r="W64" s="333"/>
      <c r="X64" s="275"/>
      <c r="Y64" s="333"/>
      <c r="Z64" s="275"/>
      <c r="AA64" s="335"/>
      <c r="AC64" s="337"/>
    </row>
    <row r="65" spans="1:29" x14ac:dyDescent="0.35">
      <c r="A65" s="340">
        <v>31</v>
      </c>
      <c r="B65" s="341"/>
      <c r="C65" s="82" t="s">
        <v>283</v>
      </c>
      <c r="D65" s="46"/>
      <c r="E65" s="342">
        <v>0</v>
      </c>
      <c r="F65" s="271">
        <v>22</v>
      </c>
      <c r="G65" s="334">
        <v>0</v>
      </c>
      <c r="H65" s="272">
        <v>23</v>
      </c>
      <c r="I65" s="332">
        <v>0</v>
      </c>
      <c r="J65" s="272">
        <v>26</v>
      </c>
      <c r="K65" s="332">
        <v>1</v>
      </c>
      <c r="L65" s="331" t="s">
        <v>190</v>
      </c>
      <c r="M65" s="334">
        <v>1</v>
      </c>
      <c r="N65" s="331" t="s">
        <v>190</v>
      </c>
      <c r="O65" s="332">
        <v>1</v>
      </c>
      <c r="P65" s="331" t="s">
        <v>190</v>
      </c>
      <c r="Q65" s="332">
        <v>1</v>
      </c>
      <c r="R65" s="276">
        <v>24</v>
      </c>
      <c r="S65" s="332">
        <v>1.5</v>
      </c>
      <c r="T65" s="273"/>
      <c r="U65" s="334"/>
      <c r="V65" s="272"/>
      <c r="W65" s="332"/>
      <c r="X65" s="272"/>
      <c r="Y65" s="332"/>
      <c r="Z65" s="280"/>
      <c r="AA65" s="334"/>
      <c r="AC65" s="336">
        <f>ELO!O43</f>
        <v>0</v>
      </c>
    </row>
    <row r="66" spans="1:29" ht="18" thickBot="1" x14ac:dyDescent="0.4">
      <c r="A66" s="121">
        <v>0</v>
      </c>
      <c r="B66" s="125">
        <v>0</v>
      </c>
      <c r="C66" s="83" t="s">
        <v>362</v>
      </c>
      <c r="D66" s="46"/>
      <c r="E66" s="343"/>
      <c r="F66" s="277">
        <v>0</v>
      </c>
      <c r="G66" s="335"/>
      <c r="H66" s="274">
        <v>0</v>
      </c>
      <c r="I66" s="333"/>
      <c r="J66" s="275">
        <v>1</v>
      </c>
      <c r="K66" s="333"/>
      <c r="L66" s="324">
        <v>0</v>
      </c>
      <c r="M66" s="335"/>
      <c r="N66" s="324">
        <v>0</v>
      </c>
      <c r="O66" s="333"/>
      <c r="P66" s="324">
        <v>0</v>
      </c>
      <c r="Q66" s="333"/>
      <c r="R66" s="275">
        <v>0.5</v>
      </c>
      <c r="S66" s="333"/>
      <c r="T66" s="275"/>
      <c r="U66" s="335"/>
      <c r="V66" s="275"/>
      <c r="W66" s="333"/>
      <c r="X66" s="275"/>
      <c r="Y66" s="333"/>
      <c r="Z66" s="275"/>
      <c r="AA66" s="335"/>
      <c r="AC66" s="337"/>
    </row>
    <row r="67" spans="1:29" x14ac:dyDescent="0.35">
      <c r="A67" s="340">
        <v>32</v>
      </c>
      <c r="B67" s="341"/>
      <c r="C67" s="82" t="s">
        <v>280</v>
      </c>
      <c r="D67" s="46"/>
      <c r="E67" s="342">
        <v>0</v>
      </c>
      <c r="F67" s="271">
        <v>19</v>
      </c>
      <c r="G67" s="332">
        <v>1</v>
      </c>
      <c r="H67" s="272">
        <v>15</v>
      </c>
      <c r="I67" s="332">
        <v>1.5</v>
      </c>
      <c r="J67" s="271">
        <v>21</v>
      </c>
      <c r="K67" s="332">
        <v>2.5</v>
      </c>
      <c r="L67" s="272">
        <v>7</v>
      </c>
      <c r="M67" s="332">
        <v>2.5</v>
      </c>
      <c r="N67" s="272">
        <v>13</v>
      </c>
      <c r="O67" s="332">
        <v>3</v>
      </c>
      <c r="P67" s="276">
        <v>20</v>
      </c>
      <c r="Q67" s="366">
        <v>4</v>
      </c>
      <c r="R67" s="273">
        <v>12</v>
      </c>
      <c r="S67" s="332">
        <v>4</v>
      </c>
      <c r="T67" s="276"/>
      <c r="U67" s="334"/>
      <c r="V67" s="276"/>
      <c r="W67" s="332"/>
      <c r="X67" s="272"/>
      <c r="Y67" s="332"/>
      <c r="Z67" s="276"/>
      <c r="AA67" s="334"/>
      <c r="AC67" s="336">
        <f>ELO!O39</f>
        <v>0</v>
      </c>
    </row>
    <row r="68" spans="1:29" ht="18" thickBot="1" x14ac:dyDescent="0.4">
      <c r="A68" s="121">
        <v>0</v>
      </c>
      <c r="B68" s="125">
        <v>0</v>
      </c>
      <c r="C68" s="83" t="s">
        <v>371</v>
      </c>
      <c r="D68" s="46"/>
      <c r="E68" s="343"/>
      <c r="F68" s="274">
        <v>1</v>
      </c>
      <c r="G68" s="333"/>
      <c r="H68" s="275">
        <v>0.5</v>
      </c>
      <c r="I68" s="333"/>
      <c r="J68" s="274">
        <v>1</v>
      </c>
      <c r="K68" s="333"/>
      <c r="L68" s="274">
        <v>0</v>
      </c>
      <c r="M68" s="333"/>
      <c r="N68" s="275">
        <v>0.5</v>
      </c>
      <c r="O68" s="333"/>
      <c r="P68" s="275">
        <v>1</v>
      </c>
      <c r="Q68" s="367"/>
      <c r="R68" s="275">
        <v>0</v>
      </c>
      <c r="S68" s="333"/>
      <c r="T68" s="275"/>
      <c r="U68" s="335"/>
      <c r="V68" s="275"/>
      <c r="W68" s="333"/>
      <c r="X68" s="275"/>
      <c r="Y68" s="333"/>
      <c r="Z68" s="275"/>
      <c r="AA68" s="335"/>
      <c r="AC68" s="337"/>
    </row>
    <row r="69" spans="1:29" x14ac:dyDescent="0.35">
      <c r="A69" s="340">
        <v>33</v>
      </c>
      <c r="B69" s="341"/>
      <c r="C69" s="82" t="s">
        <v>368</v>
      </c>
      <c r="D69" s="46"/>
      <c r="E69" s="342">
        <v>0</v>
      </c>
      <c r="F69" s="271">
        <v>34</v>
      </c>
      <c r="G69" s="334">
        <v>1</v>
      </c>
      <c r="H69" s="331" t="s">
        <v>190</v>
      </c>
      <c r="I69" s="334">
        <v>1</v>
      </c>
      <c r="J69" s="331" t="s">
        <v>190</v>
      </c>
      <c r="K69" s="334">
        <v>1</v>
      </c>
      <c r="L69" s="271">
        <v>26</v>
      </c>
      <c r="M69" s="332">
        <v>2</v>
      </c>
      <c r="N69" s="276">
        <v>29</v>
      </c>
      <c r="O69" s="332">
        <v>2</v>
      </c>
      <c r="P69" s="276">
        <v>22</v>
      </c>
      <c r="Q69" s="332">
        <v>2</v>
      </c>
      <c r="R69" s="331" t="s">
        <v>190</v>
      </c>
      <c r="S69" s="332">
        <v>2</v>
      </c>
      <c r="T69" s="276"/>
      <c r="U69" s="334"/>
      <c r="V69" s="276"/>
      <c r="W69" s="332"/>
      <c r="X69" s="272"/>
      <c r="Y69" s="332"/>
      <c r="Z69" s="276"/>
      <c r="AA69" s="334"/>
      <c r="AC69" s="336">
        <f>ELO!O41</f>
        <v>0</v>
      </c>
    </row>
    <row r="70" spans="1:29" ht="18" thickBot="1" x14ac:dyDescent="0.4">
      <c r="A70" s="121">
        <v>0</v>
      </c>
      <c r="B70" s="125">
        <v>0</v>
      </c>
      <c r="C70" s="83" t="s">
        <v>370</v>
      </c>
      <c r="D70" s="46"/>
      <c r="E70" s="343"/>
      <c r="F70" s="274">
        <v>1</v>
      </c>
      <c r="G70" s="335"/>
      <c r="H70" s="324">
        <v>0</v>
      </c>
      <c r="I70" s="335"/>
      <c r="J70" s="324">
        <v>0</v>
      </c>
      <c r="K70" s="335"/>
      <c r="L70" s="274">
        <v>1</v>
      </c>
      <c r="M70" s="333"/>
      <c r="N70" s="275">
        <v>0</v>
      </c>
      <c r="O70" s="333"/>
      <c r="P70" s="275">
        <v>0</v>
      </c>
      <c r="Q70" s="333"/>
      <c r="R70" s="324">
        <v>0</v>
      </c>
      <c r="S70" s="333"/>
      <c r="T70" s="275"/>
      <c r="U70" s="335"/>
      <c r="V70" s="275"/>
      <c r="W70" s="333"/>
      <c r="X70" s="275"/>
      <c r="Y70" s="333"/>
      <c r="Z70" s="275"/>
      <c r="AA70" s="335"/>
      <c r="AC70" s="337"/>
    </row>
    <row r="71" spans="1:29" x14ac:dyDescent="0.35">
      <c r="A71" s="340">
        <v>34</v>
      </c>
      <c r="B71" s="341"/>
      <c r="C71" s="82" t="s">
        <v>376</v>
      </c>
      <c r="D71" s="46"/>
      <c r="E71" s="342">
        <v>0</v>
      </c>
      <c r="F71" s="272">
        <v>33</v>
      </c>
      <c r="G71" s="334">
        <v>0</v>
      </c>
      <c r="H71" s="331" t="s">
        <v>190</v>
      </c>
      <c r="I71" s="334">
        <v>0</v>
      </c>
      <c r="J71" s="331" t="s">
        <v>190</v>
      </c>
      <c r="K71" s="334">
        <v>0</v>
      </c>
      <c r="L71" s="331" t="s">
        <v>190</v>
      </c>
      <c r="M71" s="334">
        <v>0</v>
      </c>
      <c r="N71" s="276">
        <v>27</v>
      </c>
      <c r="O71" s="334">
        <v>0</v>
      </c>
      <c r="P71" s="273">
        <v>27</v>
      </c>
      <c r="Q71" s="332">
        <v>1</v>
      </c>
      <c r="R71" s="273">
        <v>23</v>
      </c>
      <c r="S71" s="332">
        <v>1</v>
      </c>
      <c r="T71" s="276"/>
      <c r="U71" s="334"/>
      <c r="V71" s="276"/>
      <c r="W71" s="332"/>
      <c r="X71" s="272"/>
      <c r="Y71" s="332"/>
      <c r="Z71" s="276"/>
      <c r="AA71" s="334"/>
      <c r="AC71" s="336">
        <f>ELO!O43</f>
        <v>0</v>
      </c>
    </row>
    <row r="72" spans="1:29" ht="18" thickBot="1" x14ac:dyDescent="0.4">
      <c r="A72" s="121">
        <v>0</v>
      </c>
      <c r="B72" s="125">
        <v>0</v>
      </c>
      <c r="C72" s="83" t="s">
        <v>377</v>
      </c>
      <c r="D72" s="46"/>
      <c r="E72" s="343"/>
      <c r="F72" s="275">
        <v>0</v>
      </c>
      <c r="G72" s="335"/>
      <c r="H72" s="324">
        <v>0</v>
      </c>
      <c r="I72" s="335"/>
      <c r="J72" s="324">
        <v>0</v>
      </c>
      <c r="K72" s="335"/>
      <c r="L72" s="324">
        <v>0</v>
      </c>
      <c r="M72" s="335"/>
      <c r="N72" s="275">
        <v>0</v>
      </c>
      <c r="O72" s="335"/>
      <c r="P72" s="275">
        <v>1</v>
      </c>
      <c r="Q72" s="333"/>
      <c r="R72" s="275">
        <v>0</v>
      </c>
      <c r="S72" s="333"/>
      <c r="T72" s="275"/>
      <c r="U72" s="335"/>
      <c r="V72" s="275"/>
      <c r="W72" s="333"/>
      <c r="X72" s="275"/>
      <c r="Y72" s="333"/>
      <c r="Z72" s="275"/>
      <c r="AA72" s="335"/>
      <c r="AC72" s="337"/>
    </row>
    <row r="73" spans="1:29" x14ac:dyDescent="0.35">
      <c r="A73" s="185"/>
      <c r="B73" s="186"/>
      <c r="C73" s="48"/>
      <c r="D73" s="46"/>
      <c r="E73" s="187"/>
      <c r="F73" s="44"/>
      <c r="G73" s="45"/>
      <c r="H73" s="44"/>
      <c r="I73" s="45"/>
      <c r="J73" s="44"/>
      <c r="K73" s="45"/>
      <c r="L73" s="44"/>
      <c r="M73" s="45"/>
      <c r="N73" s="44"/>
      <c r="O73" s="45"/>
      <c r="P73" s="44"/>
      <c r="Q73" s="45"/>
      <c r="R73" s="44"/>
      <c r="S73" s="45"/>
      <c r="T73" s="44"/>
      <c r="U73" s="45"/>
      <c r="V73" s="44"/>
      <c r="W73" s="45"/>
      <c r="X73" s="44"/>
      <c r="Y73" s="45"/>
      <c r="Z73" s="44"/>
      <c r="AA73" s="45"/>
      <c r="AC73" s="188"/>
    </row>
    <row r="74" spans="1:29" x14ac:dyDescent="0.35">
      <c r="A74" s="52" t="s">
        <v>221</v>
      </c>
      <c r="B74" s="127"/>
      <c r="F74" s="53"/>
      <c r="G74" s="54"/>
      <c r="H74" s="55"/>
      <c r="I74" s="55"/>
      <c r="J74" s="55"/>
      <c r="K74" s="55"/>
      <c r="L74" s="55"/>
      <c r="M74" s="55"/>
    </row>
    <row r="75" spans="1:29" x14ac:dyDescent="0.35">
      <c r="A75" s="56">
        <v>1780</v>
      </c>
      <c r="B75" s="126"/>
      <c r="F75" s="53"/>
      <c r="G75" s="54"/>
      <c r="H75" s="55"/>
      <c r="I75" s="55"/>
      <c r="J75" s="55"/>
      <c r="K75" s="55"/>
      <c r="L75" s="55"/>
      <c r="M75" s="55"/>
    </row>
    <row r="76" spans="1:29" x14ac:dyDescent="0.35">
      <c r="A76" s="57"/>
      <c r="B76" s="128"/>
      <c r="F76" s="53"/>
      <c r="G76" s="54"/>
      <c r="H76" s="55"/>
      <c r="I76" s="55"/>
      <c r="J76" s="55"/>
      <c r="K76" s="55"/>
      <c r="L76" s="55"/>
      <c r="M76" s="55"/>
    </row>
    <row r="77" spans="1:29" x14ac:dyDescent="0.35">
      <c r="A77" s="52" t="s">
        <v>17</v>
      </c>
      <c r="B77" s="127"/>
      <c r="F77" s="55">
        <v>12</v>
      </c>
      <c r="G77" s="54"/>
      <c r="H77" s="55">
        <v>13</v>
      </c>
      <c r="I77" s="55"/>
      <c r="J77" s="55">
        <v>12</v>
      </c>
      <c r="K77" s="55"/>
      <c r="L77" s="55">
        <v>13</v>
      </c>
      <c r="M77" s="55"/>
      <c r="N77" s="36">
        <v>12</v>
      </c>
      <c r="P77" s="36">
        <v>11</v>
      </c>
      <c r="R77" s="36">
        <v>13</v>
      </c>
    </row>
    <row r="78" spans="1:29" s="64" customFormat="1" x14ac:dyDescent="0.35">
      <c r="A78" s="58" t="s">
        <v>69</v>
      </c>
      <c r="B78" s="129"/>
      <c r="C78" s="59"/>
      <c r="D78" s="60"/>
      <c r="E78" s="108"/>
      <c r="F78" s="62">
        <v>2</v>
      </c>
      <c r="G78" s="63"/>
      <c r="H78" s="62">
        <v>1</v>
      </c>
      <c r="I78" s="62"/>
      <c r="J78" s="62">
        <v>1</v>
      </c>
      <c r="K78" s="62"/>
      <c r="L78" s="62">
        <v>1</v>
      </c>
      <c r="M78" s="62"/>
      <c r="N78" s="64">
        <v>3</v>
      </c>
      <c r="P78" s="64">
        <v>2</v>
      </c>
      <c r="R78" s="64">
        <v>2</v>
      </c>
      <c r="Z78" s="64">
        <v>5</v>
      </c>
    </row>
    <row r="79" spans="1:29" s="37" customFormat="1" x14ac:dyDescent="0.35">
      <c r="A79" s="65" t="s">
        <v>18</v>
      </c>
      <c r="B79" s="130"/>
      <c r="C79" s="66"/>
      <c r="D79" s="42"/>
      <c r="E79" s="109"/>
      <c r="F79" s="68">
        <f>F77+F78</f>
        <v>14</v>
      </c>
      <c r="G79" s="69"/>
      <c r="H79" s="68">
        <f>F79+H77+H78</f>
        <v>28</v>
      </c>
      <c r="I79" s="68"/>
      <c r="J79" s="68">
        <f>H79+J77+J78</f>
        <v>41</v>
      </c>
      <c r="K79" s="68"/>
      <c r="L79" s="68">
        <f>J79+L77+L78</f>
        <v>55</v>
      </c>
      <c r="M79" s="68"/>
      <c r="N79" s="68">
        <f>L79+N77+N78</f>
        <v>70</v>
      </c>
      <c r="P79" s="68">
        <f>N79+P77+P78</f>
        <v>83</v>
      </c>
      <c r="Q79" s="68"/>
      <c r="R79" s="68">
        <f>P79+R77+R78</f>
        <v>98</v>
      </c>
      <c r="S79" s="68"/>
      <c r="T79" s="68">
        <f>R79+T77+T78</f>
        <v>98</v>
      </c>
      <c r="V79" s="68">
        <f>T79+V77+V78</f>
        <v>98</v>
      </c>
      <c r="W79" s="68"/>
      <c r="X79" s="68">
        <f>V79+X77+X78</f>
        <v>98</v>
      </c>
      <c r="Y79" s="68"/>
      <c r="Z79" s="68">
        <f>X79+Z77+Z78</f>
        <v>103</v>
      </c>
      <c r="AA79" s="68"/>
    </row>
    <row r="80" spans="1:29" x14ac:dyDescent="0.35">
      <c r="F80" s="55"/>
      <c r="G80" s="55"/>
      <c r="H80" s="55"/>
      <c r="I80" s="55"/>
      <c r="J80" s="55"/>
      <c r="K80" s="55"/>
      <c r="L80" s="55"/>
      <c r="M80" s="55"/>
    </row>
    <row r="81" spans="6:13" x14ac:dyDescent="0.35">
      <c r="F81" s="55"/>
      <c r="G81" s="55"/>
      <c r="H81" s="55"/>
      <c r="I81" s="55"/>
      <c r="J81" s="55"/>
      <c r="K81" s="55"/>
      <c r="L81" s="55"/>
      <c r="M81" s="55"/>
    </row>
    <row r="82" spans="6:13" x14ac:dyDescent="0.35">
      <c r="F82" s="55"/>
      <c r="G82" s="55"/>
      <c r="H82" s="55"/>
      <c r="I82" s="55"/>
      <c r="J82" s="55"/>
      <c r="K82" s="55"/>
      <c r="L82" s="55"/>
      <c r="M82" s="55"/>
    </row>
    <row r="83" spans="6:13" x14ac:dyDescent="0.35">
      <c r="F83" s="55"/>
      <c r="G83" s="55"/>
      <c r="H83" s="55"/>
      <c r="I83" s="55"/>
      <c r="J83" s="55"/>
      <c r="K83" s="55"/>
      <c r="L83" s="55"/>
      <c r="M83" s="55"/>
    </row>
    <row r="84" spans="6:13" x14ac:dyDescent="0.35">
      <c r="F84" s="55"/>
      <c r="G84" s="55"/>
      <c r="H84" s="55"/>
      <c r="I84" s="55"/>
      <c r="J84" s="55"/>
      <c r="K84" s="55"/>
      <c r="L84" s="55"/>
      <c r="M84" s="55"/>
    </row>
  </sheetData>
  <mergeCells count="499">
    <mergeCell ref="U71:U72"/>
    <mergeCell ref="W71:W72"/>
    <mergeCell ref="Y71:Y72"/>
    <mergeCell ref="AA71:AA72"/>
    <mergeCell ref="AC71:AC72"/>
    <mergeCell ref="A71:B71"/>
    <mergeCell ref="E71:E72"/>
    <mergeCell ref="G71:G72"/>
    <mergeCell ref="I71:I72"/>
    <mergeCell ref="K71:K72"/>
    <mergeCell ref="M71:M72"/>
    <mergeCell ref="O71:O72"/>
    <mergeCell ref="Q71:Q72"/>
    <mergeCell ref="S71:S72"/>
    <mergeCell ref="U69:U70"/>
    <mergeCell ref="W69:W70"/>
    <mergeCell ref="Y69:Y70"/>
    <mergeCell ref="AA69:AA70"/>
    <mergeCell ref="AC69:AC70"/>
    <mergeCell ref="A69:B69"/>
    <mergeCell ref="E69:E70"/>
    <mergeCell ref="G69:G70"/>
    <mergeCell ref="I69:I70"/>
    <mergeCell ref="K69:K70"/>
    <mergeCell ref="M69:M70"/>
    <mergeCell ref="O69:O70"/>
    <mergeCell ref="Q69:Q70"/>
    <mergeCell ref="S69:S70"/>
    <mergeCell ref="A65:B65"/>
    <mergeCell ref="E65:E66"/>
    <mergeCell ref="G65:G66"/>
    <mergeCell ref="I65:I66"/>
    <mergeCell ref="K65:K66"/>
    <mergeCell ref="A67:B67"/>
    <mergeCell ref="E67:E68"/>
    <mergeCell ref="G67:G68"/>
    <mergeCell ref="I67:I68"/>
    <mergeCell ref="K67:K68"/>
    <mergeCell ref="M63:M64"/>
    <mergeCell ref="O63:O64"/>
    <mergeCell ref="Q63:Q64"/>
    <mergeCell ref="S63:S64"/>
    <mergeCell ref="U67:U68"/>
    <mergeCell ref="W67:W68"/>
    <mergeCell ref="Y67:Y68"/>
    <mergeCell ref="AA67:AA68"/>
    <mergeCell ref="AC67:AC68"/>
    <mergeCell ref="M67:M68"/>
    <mergeCell ref="O67:O68"/>
    <mergeCell ref="Q67:Q68"/>
    <mergeCell ref="S67:S68"/>
    <mergeCell ref="M65:M66"/>
    <mergeCell ref="O65:O66"/>
    <mergeCell ref="Q65:Q66"/>
    <mergeCell ref="S65:S66"/>
    <mergeCell ref="U65:U66"/>
    <mergeCell ref="W65:W66"/>
    <mergeCell ref="Y65:Y66"/>
    <mergeCell ref="AA65:AA66"/>
    <mergeCell ref="AC65:AC66"/>
    <mergeCell ref="U63:U64"/>
    <mergeCell ref="W63:W64"/>
    <mergeCell ref="A61:B61"/>
    <mergeCell ref="E61:E62"/>
    <mergeCell ref="G61:G62"/>
    <mergeCell ref="I61:I62"/>
    <mergeCell ref="K61:K62"/>
    <mergeCell ref="A63:B63"/>
    <mergeCell ref="E63:E64"/>
    <mergeCell ref="G63:G64"/>
    <mergeCell ref="I63:I64"/>
    <mergeCell ref="K63:K64"/>
    <mergeCell ref="M61:M62"/>
    <mergeCell ref="O61:O62"/>
    <mergeCell ref="Q61:Q62"/>
    <mergeCell ref="S61:S62"/>
    <mergeCell ref="U61:U62"/>
    <mergeCell ref="W61:W62"/>
    <mergeCell ref="Y61:Y62"/>
    <mergeCell ref="AA61:AA62"/>
    <mergeCell ref="AC61:AC62"/>
    <mergeCell ref="Y63:Y64"/>
    <mergeCell ref="U57:U58"/>
    <mergeCell ref="W57:W58"/>
    <mergeCell ref="Y57:Y58"/>
    <mergeCell ref="AA57:AA58"/>
    <mergeCell ref="AC57:AC58"/>
    <mergeCell ref="U59:U60"/>
    <mergeCell ref="W59:W60"/>
    <mergeCell ref="Y59:Y60"/>
    <mergeCell ref="AA59:AA60"/>
    <mergeCell ref="AC59:AC60"/>
    <mergeCell ref="AA63:AA64"/>
    <mergeCell ref="AC63:AC64"/>
    <mergeCell ref="A59:B59"/>
    <mergeCell ref="E59:E60"/>
    <mergeCell ref="G59:G60"/>
    <mergeCell ref="I59:I60"/>
    <mergeCell ref="K59:K60"/>
    <mergeCell ref="M59:M60"/>
    <mergeCell ref="O59:O60"/>
    <mergeCell ref="Q59:Q60"/>
    <mergeCell ref="S59:S60"/>
    <mergeCell ref="A57:B57"/>
    <mergeCell ref="E57:E58"/>
    <mergeCell ref="G57:G58"/>
    <mergeCell ref="I57:I58"/>
    <mergeCell ref="K57:K58"/>
    <mergeCell ref="M57:M58"/>
    <mergeCell ref="O57:O58"/>
    <mergeCell ref="Q57:Q58"/>
    <mergeCell ref="S57:S58"/>
    <mergeCell ref="U53:U54"/>
    <mergeCell ref="W53:W54"/>
    <mergeCell ref="Y53:Y54"/>
    <mergeCell ref="AA53:AA54"/>
    <mergeCell ref="AC53:AC54"/>
    <mergeCell ref="A53:B53"/>
    <mergeCell ref="E53:E54"/>
    <mergeCell ref="G53:G54"/>
    <mergeCell ref="I53:I54"/>
    <mergeCell ref="K53:K54"/>
    <mergeCell ref="M53:M54"/>
    <mergeCell ref="O53:O54"/>
    <mergeCell ref="Q53:Q54"/>
    <mergeCell ref="S53:S54"/>
    <mergeCell ref="U47:U48"/>
    <mergeCell ref="W47:W48"/>
    <mergeCell ref="Y47:Y48"/>
    <mergeCell ref="AA47:AA48"/>
    <mergeCell ref="AC47:AC48"/>
    <mergeCell ref="A45:B45"/>
    <mergeCell ref="E45:E46"/>
    <mergeCell ref="G45:G46"/>
    <mergeCell ref="I45:I46"/>
    <mergeCell ref="K45:K46"/>
    <mergeCell ref="A47:B47"/>
    <mergeCell ref="E47:E48"/>
    <mergeCell ref="G47:G48"/>
    <mergeCell ref="I47:I48"/>
    <mergeCell ref="K47:K48"/>
    <mergeCell ref="M47:M48"/>
    <mergeCell ref="O47:O48"/>
    <mergeCell ref="Q47:Q48"/>
    <mergeCell ref="S47:S48"/>
    <mergeCell ref="M45:M46"/>
    <mergeCell ref="O45:O46"/>
    <mergeCell ref="Q45:Q46"/>
    <mergeCell ref="S45:S46"/>
    <mergeCell ref="U45:U46"/>
    <mergeCell ref="S43:S44"/>
    <mergeCell ref="W45:W46"/>
    <mergeCell ref="Y45:Y46"/>
    <mergeCell ref="AA45:AA46"/>
    <mergeCell ref="AC45:AC46"/>
    <mergeCell ref="U43:U44"/>
    <mergeCell ref="W43:W44"/>
    <mergeCell ref="Y43:Y44"/>
    <mergeCell ref="AA43:AA44"/>
    <mergeCell ref="AC43:AC44"/>
    <mergeCell ref="A43:B43"/>
    <mergeCell ref="E43:E44"/>
    <mergeCell ref="G43:G44"/>
    <mergeCell ref="I43:I44"/>
    <mergeCell ref="K43:K44"/>
    <mergeCell ref="M43:M44"/>
    <mergeCell ref="M39:M40"/>
    <mergeCell ref="O43:O44"/>
    <mergeCell ref="Q43:Q44"/>
    <mergeCell ref="AA39:AA40"/>
    <mergeCell ref="AC39:AC40"/>
    <mergeCell ref="A41:B41"/>
    <mergeCell ref="E41:E42"/>
    <mergeCell ref="G41:G42"/>
    <mergeCell ref="I41:I42"/>
    <mergeCell ref="K41:K42"/>
    <mergeCell ref="M41:M42"/>
    <mergeCell ref="O41:O42"/>
    <mergeCell ref="Q41:Q42"/>
    <mergeCell ref="S41:S42"/>
    <mergeCell ref="U41:U42"/>
    <mergeCell ref="W41:W42"/>
    <mergeCell ref="Y41:Y42"/>
    <mergeCell ref="AA41:AA42"/>
    <mergeCell ref="AC41:AC42"/>
    <mergeCell ref="A39:B39"/>
    <mergeCell ref="E39:E40"/>
    <mergeCell ref="G39:G40"/>
    <mergeCell ref="I39:I40"/>
    <mergeCell ref="K39:K40"/>
    <mergeCell ref="Y9:Y10"/>
    <mergeCell ref="W15:W16"/>
    <mergeCell ref="S27:S28"/>
    <mergeCell ref="W13:W14"/>
    <mergeCell ref="U17:U18"/>
    <mergeCell ref="Y13:Y14"/>
    <mergeCell ref="O39:O40"/>
    <mergeCell ref="Q39:Q40"/>
    <mergeCell ref="S39:S40"/>
    <mergeCell ref="Q27:Q28"/>
    <mergeCell ref="O31:O32"/>
    <mergeCell ref="Q31:Q32"/>
    <mergeCell ref="O29:O30"/>
    <mergeCell ref="Q29:Q30"/>
    <mergeCell ref="O33:O34"/>
    <mergeCell ref="Q33:Q34"/>
    <mergeCell ref="S33:S34"/>
    <mergeCell ref="U39:U40"/>
    <mergeCell ref="W39:W40"/>
    <mergeCell ref="Y39:Y40"/>
    <mergeCell ref="Q19:Q20"/>
    <mergeCell ref="S17:S18"/>
    <mergeCell ref="Q25:Q26"/>
    <mergeCell ref="W33:W34"/>
    <mergeCell ref="Y33:Y34"/>
    <mergeCell ref="AA33:AA34"/>
    <mergeCell ref="S31:S32"/>
    <mergeCell ref="U27:U28"/>
    <mergeCell ref="W27:W28"/>
    <mergeCell ref="Y27:Y28"/>
    <mergeCell ref="U11:U12"/>
    <mergeCell ref="S11:S12"/>
    <mergeCell ref="U13:U14"/>
    <mergeCell ref="S25:S26"/>
    <mergeCell ref="S29:S30"/>
    <mergeCell ref="W19:W20"/>
    <mergeCell ref="S19:S20"/>
    <mergeCell ref="S23:S24"/>
    <mergeCell ref="AA7:AA8"/>
    <mergeCell ref="W9:W10"/>
    <mergeCell ref="Y19:Y20"/>
    <mergeCell ref="AA13:AA14"/>
    <mergeCell ref="AA11:AA12"/>
    <mergeCell ref="U7:U8"/>
    <mergeCell ref="S13:S14"/>
    <mergeCell ref="AC5:AC6"/>
    <mergeCell ref="AC7:AC8"/>
    <mergeCell ref="W7:W8"/>
    <mergeCell ref="Y7:Y8"/>
    <mergeCell ref="W11:W12"/>
    <mergeCell ref="Y11:Y12"/>
    <mergeCell ref="AC13:AC14"/>
    <mergeCell ref="AC9:AC10"/>
    <mergeCell ref="AC11:AC12"/>
    <mergeCell ref="Y15:Y16"/>
    <mergeCell ref="AA15:AA16"/>
    <mergeCell ref="AC15:AC16"/>
    <mergeCell ref="AA9:AA10"/>
    <mergeCell ref="S7:S8"/>
    <mergeCell ref="S9:S10"/>
    <mergeCell ref="S15:S16"/>
    <mergeCell ref="U9:U10"/>
    <mergeCell ref="AC29:AC30"/>
    <mergeCell ref="AA29:AA30"/>
    <mergeCell ref="AC17:AC18"/>
    <mergeCell ref="AC19:AC20"/>
    <mergeCell ref="U19:U20"/>
    <mergeCell ref="AA19:AA20"/>
    <mergeCell ref="AA17:AA18"/>
    <mergeCell ref="Y17:Y18"/>
    <mergeCell ref="W17:W18"/>
    <mergeCell ref="U25:U26"/>
    <mergeCell ref="W21:W22"/>
    <mergeCell ref="Y21:Y22"/>
    <mergeCell ref="AA21:AA22"/>
    <mergeCell ref="W23:W24"/>
    <mergeCell ref="AA23:AA24"/>
    <mergeCell ref="Y23:Y24"/>
    <mergeCell ref="Z3:AA3"/>
    <mergeCell ref="S5:S6"/>
    <mergeCell ref="U5:U6"/>
    <mergeCell ref="W5:W6"/>
    <mergeCell ref="Y5:Y6"/>
    <mergeCell ref="AA5:AA6"/>
    <mergeCell ref="R4:S4"/>
    <mergeCell ref="T4:U4"/>
    <mergeCell ref="Z4:AA4"/>
    <mergeCell ref="X3:Y3"/>
    <mergeCell ref="V3:W3"/>
    <mergeCell ref="R3:S3"/>
    <mergeCell ref="T3:U3"/>
    <mergeCell ref="V4:W4"/>
    <mergeCell ref="X4:Y4"/>
    <mergeCell ref="P3:Q3"/>
    <mergeCell ref="J4:K4"/>
    <mergeCell ref="O7:O8"/>
    <mergeCell ref="Q5:Q6"/>
    <mergeCell ref="M15:M16"/>
    <mergeCell ref="M13:M14"/>
    <mergeCell ref="P4:Q4"/>
    <mergeCell ref="N3:O3"/>
    <mergeCell ref="M5:M6"/>
    <mergeCell ref="L3:M3"/>
    <mergeCell ref="M11:M12"/>
    <mergeCell ref="K11:K12"/>
    <mergeCell ref="M9:M10"/>
    <mergeCell ref="L4:M4"/>
    <mergeCell ref="N4:O4"/>
    <mergeCell ref="K7:K8"/>
    <mergeCell ref="M7:M8"/>
    <mergeCell ref="Q13:Q14"/>
    <mergeCell ref="Q7:Q8"/>
    <mergeCell ref="O5:O6"/>
    <mergeCell ref="Q11:Q12"/>
    <mergeCell ref="O13:O14"/>
    <mergeCell ref="O9:O10"/>
    <mergeCell ref="A31:B31"/>
    <mergeCell ref="E31:E32"/>
    <mergeCell ref="A27:B27"/>
    <mergeCell ref="A29:B29"/>
    <mergeCell ref="A23:B23"/>
    <mergeCell ref="A25:B25"/>
    <mergeCell ref="E23:E24"/>
    <mergeCell ref="E25:E26"/>
    <mergeCell ref="E27:E28"/>
    <mergeCell ref="E29:E30"/>
    <mergeCell ref="A19:B19"/>
    <mergeCell ref="A15:B15"/>
    <mergeCell ref="E13:E14"/>
    <mergeCell ref="I15:I16"/>
    <mergeCell ref="K15:K16"/>
    <mergeCell ref="G15:G16"/>
    <mergeCell ref="G13:G14"/>
    <mergeCell ref="I13:I14"/>
    <mergeCell ref="K13:K14"/>
    <mergeCell ref="G19:G20"/>
    <mergeCell ref="E15:E16"/>
    <mergeCell ref="E17:E18"/>
    <mergeCell ref="G17:G18"/>
    <mergeCell ref="A17:B17"/>
    <mergeCell ref="E19:E20"/>
    <mergeCell ref="K17:K18"/>
    <mergeCell ref="I17:I18"/>
    <mergeCell ref="I19:I20"/>
    <mergeCell ref="K19:K20"/>
    <mergeCell ref="A3:B3"/>
    <mergeCell ref="A5:B5"/>
    <mergeCell ref="A7:B7"/>
    <mergeCell ref="A9:B9"/>
    <mergeCell ref="A11:B11"/>
    <mergeCell ref="H3:I3"/>
    <mergeCell ref="J3:K3"/>
    <mergeCell ref="A13:B13"/>
    <mergeCell ref="E5:E6"/>
    <mergeCell ref="E7:E8"/>
    <mergeCell ref="E9:E10"/>
    <mergeCell ref="E11:E12"/>
    <mergeCell ref="I5:I6"/>
    <mergeCell ref="K5:K6"/>
    <mergeCell ref="G9:G10"/>
    <mergeCell ref="G11:G12"/>
    <mergeCell ref="F3:G3"/>
    <mergeCell ref="G5:G6"/>
    <mergeCell ref="G7:G8"/>
    <mergeCell ref="I7:I8"/>
    <mergeCell ref="F4:G4"/>
    <mergeCell ref="H4:I4"/>
    <mergeCell ref="I9:I10"/>
    <mergeCell ref="K9:K10"/>
    <mergeCell ref="I11:I12"/>
    <mergeCell ref="O11:O12"/>
    <mergeCell ref="O17:O18"/>
    <mergeCell ref="Q9:Q10"/>
    <mergeCell ref="M19:M20"/>
    <mergeCell ref="M17:M18"/>
    <mergeCell ref="G31:G32"/>
    <mergeCell ref="G25:G26"/>
    <mergeCell ref="O25:O26"/>
    <mergeCell ref="M25:M26"/>
    <mergeCell ref="I27:I28"/>
    <mergeCell ref="G27:G28"/>
    <mergeCell ref="O27:O28"/>
    <mergeCell ref="G29:G30"/>
    <mergeCell ref="I29:I30"/>
    <mergeCell ref="I25:I26"/>
    <mergeCell ref="I31:I32"/>
    <mergeCell ref="K27:K28"/>
    <mergeCell ref="K31:K32"/>
    <mergeCell ref="K29:K30"/>
    <mergeCell ref="K25:K26"/>
    <mergeCell ref="M27:M28"/>
    <mergeCell ref="M31:M32"/>
    <mergeCell ref="O23:O24"/>
    <mergeCell ref="O19:O20"/>
    <mergeCell ref="I23:I24"/>
    <mergeCell ref="K23:K24"/>
    <mergeCell ref="U15:U16"/>
    <mergeCell ref="U23:U24"/>
    <mergeCell ref="G33:G34"/>
    <mergeCell ref="I33:I34"/>
    <mergeCell ref="K33:K34"/>
    <mergeCell ref="K21:K22"/>
    <mergeCell ref="I21:I22"/>
    <mergeCell ref="G21:G22"/>
    <mergeCell ref="G23:G24"/>
    <mergeCell ref="M23:M24"/>
    <mergeCell ref="Q23:Q24"/>
    <mergeCell ref="U21:U22"/>
    <mergeCell ref="Q17:Q18"/>
    <mergeCell ref="O15:O16"/>
    <mergeCell ref="Q15:Q16"/>
    <mergeCell ref="U33:U34"/>
    <mergeCell ref="M29:M30"/>
    <mergeCell ref="A37:B37"/>
    <mergeCell ref="E37:E38"/>
    <mergeCell ref="G37:G38"/>
    <mergeCell ref="I37:I38"/>
    <mergeCell ref="K37:K38"/>
    <mergeCell ref="A35:B35"/>
    <mergeCell ref="E35:E36"/>
    <mergeCell ref="G35:G36"/>
    <mergeCell ref="I35:I36"/>
    <mergeCell ref="K35:K36"/>
    <mergeCell ref="E21:E22"/>
    <mergeCell ref="A21:B21"/>
    <mergeCell ref="AC33:AC34"/>
    <mergeCell ref="AC37:AC38"/>
    <mergeCell ref="M37:M38"/>
    <mergeCell ref="O37:O38"/>
    <mergeCell ref="Q37:Q38"/>
    <mergeCell ref="S37:S38"/>
    <mergeCell ref="U37:U38"/>
    <mergeCell ref="W37:W38"/>
    <mergeCell ref="Y37:Y38"/>
    <mergeCell ref="AA37:AA38"/>
    <mergeCell ref="U35:U36"/>
    <mergeCell ref="W35:W36"/>
    <mergeCell ref="Y35:Y36"/>
    <mergeCell ref="AA35:AA36"/>
    <mergeCell ref="AC35:AC36"/>
    <mergeCell ref="M35:M36"/>
    <mergeCell ref="O35:O36"/>
    <mergeCell ref="Q35:Q36"/>
    <mergeCell ref="S35:S36"/>
    <mergeCell ref="M33:M34"/>
    <mergeCell ref="A33:B33"/>
    <mergeCell ref="E33:E34"/>
    <mergeCell ref="O49:O50"/>
    <mergeCell ref="Q49:Q50"/>
    <mergeCell ref="S49:S50"/>
    <mergeCell ref="AC21:AC22"/>
    <mergeCell ref="S21:S22"/>
    <mergeCell ref="Q21:Q22"/>
    <mergeCell ref="O21:O22"/>
    <mergeCell ref="M21:M22"/>
    <mergeCell ref="AC31:AC32"/>
    <mergeCell ref="Y31:Y32"/>
    <mergeCell ref="AA31:AA32"/>
    <mergeCell ref="W31:W32"/>
    <mergeCell ref="W29:W30"/>
    <mergeCell ref="AC23:AC24"/>
    <mergeCell ref="U31:U32"/>
    <mergeCell ref="Y29:Y30"/>
    <mergeCell ref="AA27:AA28"/>
    <mergeCell ref="W25:W26"/>
    <mergeCell ref="Y25:Y26"/>
    <mergeCell ref="AA25:AA26"/>
    <mergeCell ref="U29:U30"/>
    <mergeCell ref="AC25:AC26"/>
    <mergeCell ref="U49:U50"/>
    <mergeCell ref="AC27:AC28"/>
    <mergeCell ref="W49:W50"/>
    <mergeCell ref="Y49:Y50"/>
    <mergeCell ref="AA49:AA50"/>
    <mergeCell ref="AC49:AC50"/>
    <mergeCell ref="A51:B51"/>
    <mergeCell ref="E51:E52"/>
    <mergeCell ref="G51:G52"/>
    <mergeCell ref="I51:I52"/>
    <mergeCell ref="K51:K52"/>
    <mergeCell ref="M51:M52"/>
    <mergeCell ref="O51:O52"/>
    <mergeCell ref="Q51:Q52"/>
    <mergeCell ref="S51:S52"/>
    <mergeCell ref="U51:U52"/>
    <mergeCell ref="W51:W52"/>
    <mergeCell ref="Y51:Y52"/>
    <mergeCell ref="AA51:AA52"/>
    <mergeCell ref="AC51:AC52"/>
    <mergeCell ref="A49:B49"/>
    <mergeCell ref="E49:E50"/>
    <mergeCell ref="G49:G50"/>
    <mergeCell ref="I49:I50"/>
    <mergeCell ref="K49:K50"/>
    <mergeCell ref="M49:M50"/>
    <mergeCell ref="U55:U56"/>
    <mergeCell ref="W55:W56"/>
    <mergeCell ref="Y55:Y56"/>
    <mergeCell ref="AA55:AA56"/>
    <mergeCell ref="AC55:AC56"/>
    <mergeCell ref="A55:B55"/>
    <mergeCell ref="E55:E56"/>
    <mergeCell ref="G55:G56"/>
    <mergeCell ref="I55:I56"/>
    <mergeCell ref="K55:K56"/>
    <mergeCell ref="M55:M56"/>
    <mergeCell ref="O55:O56"/>
    <mergeCell ref="Q55:Q56"/>
    <mergeCell ref="S55:S56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4"/>
  <sheetViews>
    <sheetView topLeftCell="A4" zoomScale="80" zoomScaleNormal="80" workbookViewId="0">
      <selection activeCell="AA9" sqref="AA9:AC10"/>
    </sheetView>
  </sheetViews>
  <sheetFormatPr defaultRowHeight="14.4" x14ac:dyDescent="0.3"/>
  <cols>
    <col min="1" max="1" width="4.44140625" style="139" customWidth="1"/>
    <col min="2" max="2" width="6.109375" customWidth="1"/>
    <col min="3" max="3" width="10.109375" customWidth="1"/>
    <col min="4" max="4" width="10.109375" bestFit="1" customWidth="1"/>
    <col min="5" max="5" width="5.6640625" style="22" bestFit="1" customWidth="1"/>
    <col min="6" max="6" width="6.109375" customWidth="1"/>
    <col min="7" max="7" width="10.6640625" bestFit="1" customWidth="1"/>
    <col min="8" max="8" width="10.109375" customWidth="1"/>
    <col min="9" max="9" width="5.6640625" style="139" customWidth="1"/>
    <col min="10" max="10" width="6.109375" customWidth="1"/>
    <col min="11" max="11" width="10.33203125" customWidth="1"/>
    <col min="12" max="12" width="10" bestFit="1" customWidth="1"/>
    <col min="13" max="13" width="5.88671875" bestFit="1" customWidth="1"/>
    <col min="14" max="14" width="6.109375" customWidth="1"/>
    <col min="15" max="15" width="10.109375" bestFit="1" customWidth="1"/>
    <col min="16" max="16" width="10" bestFit="1" customWidth="1"/>
    <col min="17" max="17" width="5.88671875" style="139" customWidth="1"/>
    <col min="18" max="18" width="6.109375" customWidth="1"/>
    <col min="19" max="20" width="10.109375" customWidth="1"/>
    <col min="21" max="21" width="5.88671875" style="139" customWidth="1"/>
    <col min="22" max="22" width="6.33203125" customWidth="1"/>
    <col min="23" max="24" width="10.33203125" customWidth="1"/>
    <col min="25" max="25" width="5.88671875" style="139" customWidth="1"/>
    <col min="26" max="26" width="6.33203125" customWidth="1"/>
    <col min="27" max="28" width="10.33203125" customWidth="1"/>
    <col min="29" max="29" width="6.109375" customWidth="1"/>
  </cols>
  <sheetData>
    <row r="2" spans="1:29" x14ac:dyDescent="0.3">
      <c r="C2" s="296" t="s">
        <v>138</v>
      </c>
    </row>
    <row r="4" spans="1:29" x14ac:dyDescent="0.3">
      <c r="U4"/>
    </row>
    <row r="5" spans="1:29" x14ac:dyDescent="0.3">
      <c r="C5" s="21" t="s">
        <v>60</v>
      </c>
      <c r="G5" s="21" t="s">
        <v>6</v>
      </c>
      <c r="I5" s="22"/>
      <c r="K5" s="21" t="s">
        <v>68</v>
      </c>
      <c r="M5" s="22"/>
      <c r="O5" s="21" t="s">
        <v>10</v>
      </c>
      <c r="Q5" s="22"/>
      <c r="R5" s="22"/>
      <c r="S5" s="21" t="s">
        <v>12</v>
      </c>
      <c r="T5" s="24"/>
      <c r="U5" s="163"/>
      <c r="W5" s="21" t="s">
        <v>14</v>
      </c>
      <c r="AA5" s="21" t="s">
        <v>201</v>
      </c>
    </row>
    <row r="6" spans="1:29" x14ac:dyDescent="0.3">
      <c r="A6" s="139">
        <v>1</v>
      </c>
      <c r="C6" s="298" t="s">
        <v>243</v>
      </c>
      <c r="D6" s="298" t="s">
        <v>269</v>
      </c>
      <c r="E6" s="299" t="s">
        <v>270</v>
      </c>
      <c r="F6" s="298"/>
      <c r="G6" s="298" t="s">
        <v>272</v>
      </c>
      <c r="H6" s="298" t="s">
        <v>269</v>
      </c>
      <c r="I6" s="299" t="s">
        <v>271</v>
      </c>
      <c r="J6" s="298"/>
      <c r="K6" s="298" t="s">
        <v>243</v>
      </c>
      <c r="L6" s="298" t="s">
        <v>272</v>
      </c>
      <c r="M6" s="299" t="s">
        <v>270</v>
      </c>
      <c r="N6" s="298"/>
      <c r="O6" s="298" t="s">
        <v>305</v>
      </c>
      <c r="P6" s="298" t="s">
        <v>272</v>
      </c>
      <c r="Q6" s="304" t="s">
        <v>312</v>
      </c>
      <c r="R6" s="298"/>
      <c r="S6" s="298"/>
      <c r="T6" s="298"/>
      <c r="U6" s="299"/>
      <c r="V6" s="298"/>
      <c r="W6" s="298"/>
      <c r="X6" s="298"/>
      <c r="Y6" s="299"/>
      <c r="Z6" s="298"/>
      <c r="AA6" s="300" t="s">
        <v>282</v>
      </c>
      <c r="AB6" s="300" t="s">
        <v>276</v>
      </c>
      <c r="AC6" s="301" t="s">
        <v>270</v>
      </c>
    </row>
    <row r="7" spans="1:29" x14ac:dyDescent="0.3">
      <c r="A7" s="139">
        <v>2</v>
      </c>
      <c r="C7" s="298" t="s">
        <v>272</v>
      </c>
      <c r="D7" s="298" t="s">
        <v>273</v>
      </c>
      <c r="E7" s="299" t="s">
        <v>271</v>
      </c>
      <c r="F7" s="298"/>
      <c r="G7" s="298" t="s">
        <v>284</v>
      </c>
      <c r="H7" s="298" t="s">
        <v>286</v>
      </c>
      <c r="I7" s="299" t="s">
        <v>270</v>
      </c>
      <c r="J7" s="298"/>
      <c r="K7" s="298" t="s">
        <v>286</v>
      </c>
      <c r="L7" s="298" t="s">
        <v>269</v>
      </c>
      <c r="M7" s="299" t="s">
        <v>270</v>
      </c>
      <c r="N7" s="298"/>
      <c r="O7" s="298" t="s">
        <v>382</v>
      </c>
      <c r="P7" s="298" t="s">
        <v>286</v>
      </c>
      <c r="Q7" s="299" t="s">
        <v>271</v>
      </c>
      <c r="R7" s="298"/>
      <c r="S7" s="298"/>
      <c r="T7" s="298"/>
      <c r="U7" s="299"/>
      <c r="V7" s="298"/>
      <c r="W7" s="298"/>
      <c r="X7" s="298"/>
      <c r="Y7" s="302"/>
      <c r="Z7" s="298"/>
      <c r="AA7" s="300" t="s">
        <v>243</v>
      </c>
      <c r="AB7" s="300" t="s">
        <v>307</v>
      </c>
      <c r="AC7" s="301" t="s">
        <v>271</v>
      </c>
    </row>
    <row r="8" spans="1:29" x14ac:dyDescent="0.3">
      <c r="A8" s="139">
        <v>3</v>
      </c>
      <c r="C8" s="298" t="s">
        <v>274</v>
      </c>
      <c r="D8" s="298" t="s">
        <v>284</v>
      </c>
      <c r="E8" s="299" t="s">
        <v>270</v>
      </c>
      <c r="F8" s="298"/>
      <c r="G8" s="298" t="s">
        <v>273</v>
      </c>
      <c r="H8" s="298" t="s">
        <v>307</v>
      </c>
      <c r="I8" s="299" t="s">
        <v>271</v>
      </c>
      <c r="J8" s="298"/>
      <c r="K8" s="298" t="s">
        <v>284</v>
      </c>
      <c r="L8" s="298" t="s">
        <v>307</v>
      </c>
      <c r="M8" s="299" t="s">
        <v>271</v>
      </c>
      <c r="N8" s="298"/>
      <c r="O8" s="298" t="s">
        <v>284</v>
      </c>
      <c r="P8" s="298" t="s">
        <v>269</v>
      </c>
      <c r="Q8" s="299" t="s">
        <v>270</v>
      </c>
      <c r="R8" s="298"/>
      <c r="S8" s="298"/>
      <c r="T8" s="298"/>
      <c r="U8" s="299"/>
      <c r="V8" s="298"/>
      <c r="W8" s="298"/>
      <c r="X8" s="298"/>
      <c r="Y8" s="302"/>
      <c r="Z8" s="298"/>
      <c r="AA8" s="300" t="s">
        <v>273</v>
      </c>
      <c r="AB8" s="300" t="s">
        <v>279</v>
      </c>
      <c r="AC8" s="301" t="s">
        <v>271</v>
      </c>
    </row>
    <row r="9" spans="1:29" x14ac:dyDescent="0.3">
      <c r="A9" s="139">
        <v>4</v>
      </c>
      <c r="C9" s="298" t="s">
        <v>275</v>
      </c>
      <c r="D9" s="298" t="s">
        <v>285</v>
      </c>
      <c r="E9" s="299" t="s">
        <v>271</v>
      </c>
      <c r="F9" s="298"/>
      <c r="G9" s="298" t="s">
        <v>275</v>
      </c>
      <c r="H9" s="298" t="s">
        <v>288</v>
      </c>
      <c r="I9" s="299" t="s">
        <v>270</v>
      </c>
      <c r="J9" s="298"/>
      <c r="K9" s="298" t="s">
        <v>339</v>
      </c>
      <c r="L9" s="298" t="s">
        <v>287</v>
      </c>
      <c r="M9" s="299" t="s">
        <v>270</v>
      </c>
      <c r="N9" s="298"/>
      <c r="O9" s="298" t="s">
        <v>288</v>
      </c>
      <c r="P9" s="298" t="s">
        <v>307</v>
      </c>
      <c r="Q9" s="299" t="s">
        <v>270</v>
      </c>
      <c r="R9" s="298"/>
      <c r="S9" s="298"/>
      <c r="T9" s="298"/>
      <c r="U9" s="299"/>
      <c r="V9" s="298"/>
      <c r="W9" s="298"/>
      <c r="X9" s="298"/>
      <c r="Y9" s="299"/>
      <c r="Z9" s="298"/>
      <c r="AA9" s="300" t="s">
        <v>287</v>
      </c>
      <c r="AB9" s="300" t="s">
        <v>243</v>
      </c>
      <c r="AC9" s="301" t="s">
        <v>270</v>
      </c>
    </row>
    <row r="10" spans="1:29" x14ac:dyDescent="0.3">
      <c r="A10" s="139">
        <v>5</v>
      </c>
      <c r="C10" s="298" t="s">
        <v>276</v>
      </c>
      <c r="D10" s="298" t="s">
        <v>286</v>
      </c>
      <c r="E10" s="299" t="s">
        <v>270</v>
      </c>
      <c r="F10" s="298"/>
      <c r="G10" s="298" t="s">
        <v>277</v>
      </c>
      <c r="H10" s="298" t="s">
        <v>281</v>
      </c>
      <c r="I10" s="299" t="s">
        <v>270</v>
      </c>
      <c r="J10" s="298"/>
      <c r="K10" s="298" t="s">
        <v>277</v>
      </c>
      <c r="L10" s="298" t="s">
        <v>288</v>
      </c>
      <c r="M10" s="299" t="s">
        <v>270</v>
      </c>
      <c r="N10" s="298"/>
      <c r="O10" s="298" t="s">
        <v>306</v>
      </c>
      <c r="P10" s="298" t="s">
        <v>279</v>
      </c>
      <c r="Q10" s="299" t="s">
        <v>270</v>
      </c>
      <c r="R10" s="298"/>
      <c r="S10" s="298"/>
      <c r="T10" s="298"/>
      <c r="U10" s="299"/>
      <c r="V10" s="298"/>
      <c r="W10" s="298"/>
      <c r="X10" s="298"/>
      <c r="Y10" s="302"/>
      <c r="Z10" s="298"/>
      <c r="AA10" s="300" t="s">
        <v>287</v>
      </c>
      <c r="AB10" s="300" t="s">
        <v>305</v>
      </c>
      <c r="AC10" s="301" t="s">
        <v>270</v>
      </c>
    </row>
    <row r="11" spans="1:29" x14ac:dyDescent="0.3">
      <c r="A11" s="139">
        <v>6</v>
      </c>
      <c r="C11" s="298" t="s">
        <v>277</v>
      </c>
      <c r="D11" s="298" t="s">
        <v>287</v>
      </c>
      <c r="E11" s="299" t="s">
        <v>271</v>
      </c>
      <c r="F11" s="298"/>
      <c r="G11" s="298" t="s">
        <v>279</v>
      </c>
      <c r="H11" s="298" t="s">
        <v>291</v>
      </c>
      <c r="I11" s="304" t="s">
        <v>312</v>
      </c>
      <c r="J11" s="298"/>
      <c r="K11" s="298" t="s">
        <v>281</v>
      </c>
      <c r="L11" s="298" t="s">
        <v>306</v>
      </c>
      <c r="M11" s="299" t="s">
        <v>270</v>
      </c>
      <c r="N11" s="298"/>
      <c r="O11" s="298" t="s">
        <v>285</v>
      </c>
      <c r="P11" s="298" t="s">
        <v>280</v>
      </c>
      <c r="Q11" s="299" t="s">
        <v>271</v>
      </c>
      <c r="R11" s="298"/>
      <c r="S11" s="298"/>
      <c r="T11" s="298"/>
      <c r="U11" s="302"/>
      <c r="V11" s="298"/>
      <c r="W11" s="298"/>
      <c r="X11" s="298"/>
      <c r="Y11" s="302"/>
      <c r="Z11" s="298"/>
    </row>
    <row r="12" spans="1:29" x14ac:dyDescent="0.3">
      <c r="A12" s="139">
        <v>7</v>
      </c>
      <c r="C12" s="298" t="s">
        <v>278</v>
      </c>
      <c r="D12" s="298" t="s">
        <v>288</v>
      </c>
      <c r="E12" s="299" t="s">
        <v>270</v>
      </c>
      <c r="F12" s="298"/>
      <c r="G12" s="298" t="s">
        <v>285</v>
      </c>
      <c r="H12" s="298" t="s">
        <v>287</v>
      </c>
      <c r="I12" s="299" t="s">
        <v>270</v>
      </c>
      <c r="J12" s="298"/>
      <c r="K12" s="298" t="s">
        <v>276</v>
      </c>
      <c r="L12" s="298" t="s">
        <v>280</v>
      </c>
      <c r="M12" s="304" t="s">
        <v>312</v>
      </c>
      <c r="N12" s="298"/>
      <c r="O12" s="298" t="s">
        <v>277</v>
      </c>
      <c r="P12" s="298" t="s">
        <v>291</v>
      </c>
      <c r="Q12" s="299" t="s">
        <v>270</v>
      </c>
      <c r="R12" s="298"/>
      <c r="S12" s="298"/>
      <c r="T12" s="298"/>
      <c r="U12" s="299"/>
      <c r="V12" s="298"/>
      <c r="W12" s="298"/>
      <c r="X12" s="298"/>
      <c r="Y12" s="299"/>
      <c r="Z12" s="298"/>
    </row>
    <row r="13" spans="1:29" x14ac:dyDescent="0.3">
      <c r="A13" s="139">
        <v>8</v>
      </c>
      <c r="C13" s="298" t="s">
        <v>279</v>
      </c>
      <c r="D13" s="298" t="s">
        <v>289</v>
      </c>
      <c r="E13" s="299" t="s">
        <v>271</v>
      </c>
      <c r="F13" s="298"/>
      <c r="G13" s="298" t="s">
        <v>280</v>
      </c>
      <c r="H13" s="298" t="s">
        <v>313</v>
      </c>
      <c r="I13" s="299" t="s">
        <v>271</v>
      </c>
      <c r="J13" s="298"/>
      <c r="K13" s="298" t="s">
        <v>310</v>
      </c>
      <c r="L13" s="298" t="s">
        <v>291</v>
      </c>
      <c r="M13" s="299" t="s">
        <v>271</v>
      </c>
      <c r="N13" s="298"/>
      <c r="O13" s="298" t="s">
        <v>293</v>
      </c>
      <c r="P13" s="298" t="s">
        <v>339</v>
      </c>
      <c r="Q13" s="299" t="s">
        <v>270</v>
      </c>
      <c r="R13" s="298"/>
      <c r="S13" s="298"/>
      <c r="T13" s="298"/>
      <c r="U13" s="299"/>
      <c r="V13" s="298"/>
      <c r="W13" s="298"/>
      <c r="X13" s="298"/>
      <c r="Y13" s="299"/>
      <c r="Z13" s="298"/>
    </row>
    <row r="14" spans="1:29" x14ac:dyDescent="0.3">
      <c r="A14" s="139">
        <v>9</v>
      </c>
      <c r="C14" s="298" t="s">
        <v>280</v>
      </c>
      <c r="D14" s="298" t="s">
        <v>290</v>
      </c>
      <c r="E14" s="299" t="s">
        <v>271</v>
      </c>
      <c r="F14" s="298"/>
      <c r="G14" s="298" t="s">
        <v>276</v>
      </c>
      <c r="H14" s="298" t="s">
        <v>289</v>
      </c>
      <c r="I14" s="299" t="s">
        <v>271</v>
      </c>
      <c r="J14" s="298"/>
      <c r="K14" s="298" t="s">
        <v>285</v>
      </c>
      <c r="L14" s="298" t="s">
        <v>308</v>
      </c>
      <c r="M14" s="299" t="s">
        <v>271</v>
      </c>
      <c r="N14" s="298"/>
      <c r="O14" s="298" t="s">
        <v>276</v>
      </c>
      <c r="P14" s="298" t="s">
        <v>292</v>
      </c>
      <c r="Q14" s="299" t="s">
        <v>271</v>
      </c>
      <c r="R14" s="298"/>
      <c r="S14" s="298"/>
      <c r="T14" s="298"/>
      <c r="U14" s="299"/>
      <c r="V14" s="298"/>
      <c r="W14" s="298"/>
      <c r="X14" s="298"/>
      <c r="Y14" s="302"/>
      <c r="Z14" s="298"/>
    </row>
    <row r="15" spans="1:29" x14ac:dyDescent="0.3">
      <c r="A15" s="139">
        <v>10</v>
      </c>
      <c r="C15" s="298" t="s">
        <v>281</v>
      </c>
      <c r="D15" s="298" t="s">
        <v>291</v>
      </c>
      <c r="E15" s="299" t="s">
        <v>270</v>
      </c>
      <c r="F15" s="298"/>
      <c r="G15" s="298" t="s">
        <v>293</v>
      </c>
      <c r="H15" s="298" t="s">
        <v>314</v>
      </c>
      <c r="I15" s="299" t="s">
        <v>271</v>
      </c>
      <c r="J15" s="298"/>
      <c r="K15" s="298" t="s">
        <v>275</v>
      </c>
      <c r="L15" s="298" t="s">
        <v>293</v>
      </c>
      <c r="M15" s="299" t="s">
        <v>271</v>
      </c>
      <c r="N15" s="298"/>
      <c r="O15" s="298" t="s">
        <v>281</v>
      </c>
      <c r="P15" s="298" t="s">
        <v>310</v>
      </c>
      <c r="Q15" s="299" t="s">
        <v>271</v>
      </c>
      <c r="R15" s="298"/>
      <c r="S15" s="298"/>
      <c r="T15" s="298"/>
      <c r="U15" s="299"/>
      <c r="V15" s="298"/>
      <c r="W15" s="298"/>
      <c r="X15" s="298"/>
      <c r="Y15" s="302"/>
      <c r="Z15" s="298"/>
    </row>
    <row r="16" spans="1:29" x14ac:dyDescent="0.3">
      <c r="A16" s="139">
        <v>11</v>
      </c>
      <c r="C16" s="298" t="s">
        <v>282</v>
      </c>
      <c r="D16" s="298" t="s">
        <v>292</v>
      </c>
      <c r="E16" s="299" t="s">
        <v>271</v>
      </c>
      <c r="F16" s="298"/>
      <c r="G16" s="298" t="s">
        <v>311</v>
      </c>
      <c r="H16" s="298" t="s">
        <v>315</v>
      </c>
      <c r="I16" s="299" t="s">
        <v>270</v>
      </c>
      <c r="J16" s="298"/>
      <c r="K16" s="298" t="s">
        <v>361</v>
      </c>
      <c r="L16" s="298" t="s">
        <v>368</v>
      </c>
      <c r="M16" s="299" t="s">
        <v>271</v>
      </c>
      <c r="N16" s="298"/>
      <c r="O16" s="298" t="s">
        <v>361</v>
      </c>
      <c r="P16" s="298" t="s">
        <v>282</v>
      </c>
      <c r="Q16" s="299" t="s">
        <v>270</v>
      </c>
      <c r="R16" s="298"/>
      <c r="S16" s="300"/>
      <c r="T16" s="300"/>
      <c r="U16" s="301"/>
      <c r="V16" s="298"/>
      <c r="W16" s="298"/>
      <c r="X16" s="298"/>
      <c r="Y16" s="305"/>
      <c r="Z16" s="298"/>
      <c r="AA16" s="298"/>
      <c r="AB16" s="298"/>
      <c r="AC16" s="303"/>
    </row>
    <row r="17" spans="1:29" x14ac:dyDescent="0.3">
      <c r="A17" s="139">
        <v>12</v>
      </c>
      <c r="C17" s="298" t="s">
        <v>283</v>
      </c>
      <c r="D17" s="298" t="s">
        <v>293</v>
      </c>
      <c r="E17" s="299" t="s">
        <v>270</v>
      </c>
      <c r="F17" s="298"/>
      <c r="G17" s="298" t="s">
        <v>278</v>
      </c>
      <c r="H17" s="298" t="s">
        <v>283</v>
      </c>
      <c r="I17" s="299" t="s">
        <v>270</v>
      </c>
      <c r="J17" s="298"/>
      <c r="K17" s="298" t="s">
        <v>274</v>
      </c>
      <c r="L17" s="298" t="s">
        <v>278</v>
      </c>
      <c r="M17" s="299" t="s">
        <v>271</v>
      </c>
      <c r="N17" s="298"/>
      <c r="O17" s="298" t="s">
        <v>289</v>
      </c>
      <c r="P17" s="298" t="s">
        <v>376</v>
      </c>
      <c r="Q17" s="299" t="s">
        <v>271</v>
      </c>
      <c r="R17" s="298"/>
      <c r="S17" s="300"/>
      <c r="T17" s="300"/>
      <c r="U17" s="301"/>
      <c r="V17" s="298"/>
      <c r="W17" s="298"/>
      <c r="X17" s="298"/>
      <c r="Y17" s="305"/>
      <c r="Z17" s="298"/>
      <c r="AA17" s="298"/>
      <c r="AB17" s="298"/>
      <c r="AC17" s="303"/>
    </row>
    <row r="18" spans="1:29" x14ac:dyDescent="0.3">
      <c r="A18" s="139">
        <v>13</v>
      </c>
      <c r="C18" s="300" t="s">
        <v>311</v>
      </c>
      <c r="D18" s="300" t="s">
        <v>314</v>
      </c>
      <c r="E18" s="328" t="s">
        <v>271</v>
      </c>
      <c r="F18" s="298"/>
      <c r="G18" s="300" t="s">
        <v>308</v>
      </c>
      <c r="H18" s="300" t="s">
        <v>361</v>
      </c>
      <c r="I18" s="328" t="s">
        <v>312</v>
      </c>
      <c r="J18" s="298"/>
      <c r="K18" s="300" t="s">
        <v>292</v>
      </c>
      <c r="L18" s="300" t="s">
        <v>279</v>
      </c>
      <c r="M18" s="301" t="s">
        <v>270</v>
      </c>
      <c r="N18" s="298"/>
      <c r="O18" s="298" t="s">
        <v>314</v>
      </c>
      <c r="P18" s="298" t="s">
        <v>308</v>
      </c>
      <c r="Q18" s="304" t="s">
        <v>312</v>
      </c>
      <c r="R18" s="298"/>
      <c r="S18" s="300"/>
      <c r="T18" s="300"/>
      <c r="U18" s="301"/>
      <c r="V18" s="298"/>
      <c r="W18" s="298"/>
      <c r="X18" s="298"/>
      <c r="Y18" s="305"/>
      <c r="Z18" s="298"/>
      <c r="AA18" s="298"/>
      <c r="AB18" s="298"/>
      <c r="AC18" s="303"/>
    </row>
    <row r="19" spans="1:29" x14ac:dyDescent="0.3">
      <c r="A19" s="139">
        <v>14</v>
      </c>
      <c r="C19" s="300" t="s">
        <v>376</v>
      </c>
      <c r="D19" s="300" t="s">
        <v>368</v>
      </c>
      <c r="E19" s="328" t="s">
        <v>270</v>
      </c>
      <c r="F19" s="298"/>
      <c r="G19" s="298"/>
      <c r="H19" s="298"/>
      <c r="I19" s="304"/>
      <c r="J19" s="298"/>
      <c r="K19" s="300" t="s">
        <v>376</v>
      </c>
      <c r="L19" s="300" t="s">
        <v>314</v>
      </c>
      <c r="M19" s="301" t="s">
        <v>270</v>
      </c>
      <c r="N19" s="298"/>
      <c r="O19" s="300" t="s">
        <v>278</v>
      </c>
      <c r="P19" s="300" t="s">
        <v>311</v>
      </c>
      <c r="Q19" s="301" t="s">
        <v>270</v>
      </c>
      <c r="R19" s="298"/>
      <c r="S19" s="300"/>
      <c r="T19" s="300"/>
      <c r="U19" s="301"/>
      <c r="V19" s="298"/>
      <c r="W19" s="298"/>
      <c r="X19" s="298"/>
      <c r="Y19" s="305"/>
      <c r="Z19" s="298"/>
      <c r="AA19" s="298"/>
      <c r="AB19" s="298"/>
      <c r="AC19" s="303"/>
    </row>
    <row r="20" spans="1:29" x14ac:dyDescent="0.3">
      <c r="A20" s="139">
        <v>15</v>
      </c>
      <c r="C20" s="298"/>
      <c r="D20" s="298"/>
      <c r="E20" s="304"/>
      <c r="F20" s="298"/>
      <c r="G20" s="300"/>
      <c r="H20" s="300"/>
      <c r="I20" s="301"/>
      <c r="J20" s="298"/>
      <c r="K20" s="300" t="s">
        <v>305</v>
      </c>
      <c r="L20" s="300" t="s">
        <v>273</v>
      </c>
      <c r="M20" s="328" t="s">
        <v>312</v>
      </c>
      <c r="N20" s="298"/>
      <c r="O20" s="300" t="s">
        <v>283</v>
      </c>
      <c r="P20" s="300" t="s">
        <v>274</v>
      </c>
      <c r="Q20" s="328" t="s">
        <v>312</v>
      </c>
      <c r="R20" s="298"/>
      <c r="S20" s="300"/>
      <c r="T20" s="300"/>
      <c r="U20" s="301"/>
      <c r="V20" s="298"/>
      <c r="W20" s="298"/>
      <c r="X20" s="298"/>
      <c r="Y20" s="305"/>
      <c r="Z20" s="298"/>
      <c r="AA20" s="298"/>
      <c r="AB20" s="298"/>
      <c r="AC20" s="303"/>
    </row>
    <row r="21" spans="1:29" x14ac:dyDescent="0.3">
      <c r="C21" s="247"/>
      <c r="D21" s="247"/>
      <c r="E21" s="248"/>
      <c r="F21" s="247"/>
      <c r="G21" s="247"/>
      <c r="H21" s="247"/>
      <c r="I21" s="248"/>
      <c r="J21" s="247"/>
      <c r="K21" s="247"/>
      <c r="L21" s="247"/>
      <c r="M21" s="248"/>
      <c r="N21" s="247"/>
      <c r="O21" s="247"/>
      <c r="P21" s="247"/>
      <c r="Q21" s="249"/>
      <c r="R21" s="247"/>
      <c r="S21" s="247"/>
      <c r="T21" s="247"/>
      <c r="U21" s="249"/>
      <c r="V21" s="247"/>
      <c r="W21" s="247"/>
      <c r="X21" s="247"/>
      <c r="Y21" s="249"/>
      <c r="Z21" s="247"/>
      <c r="AA21" s="247"/>
      <c r="AB21" s="247"/>
    </row>
    <row r="22" spans="1:29" x14ac:dyDescent="0.3">
      <c r="C22" s="21" t="s">
        <v>61</v>
      </c>
      <c r="G22" s="21" t="s">
        <v>7</v>
      </c>
      <c r="K22" s="21" t="s">
        <v>9</v>
      </c>
      <c r="O22" s="21" t="s">
        <v>11</v>
      </c>
      <c r="S22" s="21" t="s">
        <v>13</v>
      </c>
      <c r="W22" s="21"/>
    </row>
    <row r="23" spans="1:29" x14ac:dyDescent="0.3">
      <c r="A23" s="139">
        <v>1</v>
      </c>
      <c r="C23" s="298" t="s">
        <v>269</v>
      </c>
      <c r="D23" s="298" t="s">
        <v>284</v>
      </c>
      <c r="E23" s="299" t="s">
        <v>271</v>
      </c>
      <c r="G23" s="247" t="s">
        <v>272</v>
      </c>
      <c r="H23" s="247" t="s">
        <v>286</v>
      </c>
      <c r="I23" s="299" t="s">
        <v>271</v>
      </c>
      <c r="K23" t="s">
        <v>269</v>
      </c>
      <c r="L23" t="s">
        <v>272</v>
      </c>
      <c r="M23" s="299" t="s">
        <v>270</v>
      </c>
      <c r="Q23" s="22"/>
      <c r="R23" s="137"/>
      <c r="U23" s="262"/>
    </row>
    <row r="24" spans="1:29" x14ac:dyDescent="0.3">
      <c r="A24" s="139">
        <v>2</v>
      </c>
      <c r="C24" s="298" t="s">
        <v>286</v>
      </c>
      <c r="D24" s="298" t="s">
        <v>272</v>
      </c>
      <c r="E24" s="299" t="s">
        <v>270</v>
      </c>
      <c r="G24" s="247" t="s">
        <v>269</v>
      </c>
      <c r="H24" s="247" t="s">
        <v>243</v>
      </c>
      <c r="I24" s="304" t="s">
        <v>312</v>
      </c>
      <c r="K24" t="s">
        <v>279</v>
      </c>
      <c r="L24" t="s">
        <v>305</v>
      </c>
      <c r="M24" s="299" t="s">
        <v>270</v>
      </c>
      <c r="Q24" s="262"/>
      <c r="R24" s="137"/>
      <c r="U24" s="262"/>
    </row>
    <row r="25" spans="1:29" x14ac:dyDescent="0.3">
      <c r="A25" s="139">
        <v>3</v>
      </c>
      <c r="C25" s="298" t="s">
        <v>305</v>
      </c>
      <c r="D25" s="298" t="s">
        <v>275</v>
      </c>
      <c r="E25" s="299" t="s">
        <v>271</v>
      </c>
      <c r="G25" s="247" t="s">
        <v>288</v>
      </c>
      <c r="H25" s="247" t="s">
        <v>305</v>
      </c>
      <c r="I25" s="299" t="s">
        <v>270</v>
      </c>
      <c r="K25" t="s">
        <v>286</v>
      </c>
      <c r="L25" t="s">
        <v>273</v>
      </c>
      <c r="M25" s="299" t="s">
        <v>271</v>
      </c>
      <c r="Q25" s="22"/>
      <c r="R25" s="137"/>
      <c r="U25" s="22"/>
    </row>
    <row r="26" spans="1:29" x14ac:dyDescent="0.3">
      <c r="A26" s="139">
        <v>4</v>
      </c>
      <c r="C26" s="298" t="s">
        <v>288</v>
      </c>
      <c r="D26" s="298" t="s">
        <v>243</v>
      </c>
      <c r="E26" s="299" t="s">
        <v>270</v>
      </c>
      <c r="G26" s="247" t="s">
        <v>281</v>
      </c>
      <c r="H26" s="247" t="s">
        <v>284</v>
      </c>
      <c r="I26" s="299" t="s">
        <v>270</v>
      </c>
      <c r="K26" s="247" t="s">
        <v>307</v>
      </c>
      <c r="L26" s="247" t="s">
        <v>285</v>
      </c>
      <c r="M26" s="299" t="s">
        <v>271</v>
      </c>
      <c r="Q26" s="22"/>
      <c r="U26" s="22"/>
    </row>
    <row r="27" spans="1:29" x14ac:dyDescent="0.3">
      <c r="A27" s="139">
        <v>5</v>
      </c>
      <c r="C27" s="298" t="s">
        <v>306</v>
      </c>
      <c r="D27" s="298" t="s">
        <v>277</v>
      </c>
      <c r="E27" s="299" t="s">
        <v>271</v>
      </c>
      <c r="G27" s="247" t="s">
        <v>307</v>
      </c>
      <c r="H27" s="247" t="s">
        <v>280</v>
      </c>
      <c r="I27" s="299" t="s">
        <v>271</v>
      </c>
      <c r="K27" s="247" t="s">
        <v>288</v>
      </c>
      <c r="L27" s="247" t="s">
        <v>276</v>
      </c>
      <c r="M27" s="299" t="s">
        <v>271</v>
      </c>
      <c r="Q27" s="262"/>
      <c r="U27" s="262"/>
    </row>
    <row r="28" spans="1:29" x14ac:dyDescent="0.3">
      <c r="A28" s="139">
        <v>6</v>
      </c>
      <c r="C28" s="298" t="s">
        <v>307</v>
      </c>
      <c r="D28" s="298" t="s">
        <v>279</v>
      </c>
      <c r="E28" s="299" t="s">
        <v>271</v>
      </c>
      <c r="G28" s="247" t="s">
        <v>291</v>
      </c>
      <c r="H28" s="247" t="s">
        <v>339</v>
      </c>
      <c r="I28" s="299" t="s">
        <v>270</v>
      </c>
      <c r="K28" s="247" t="s">
        <v>280</v>
      </c>
      <c r="L28" s="247" t="s">
        <v>281</v>
      </c>
      <c r="M28" s="299" t="s">
        <v>271</v>
      </c>
      <c r="O28" s="247"/>
      <c r="P28" s="247"/>
      <c r="Q28" s="262"/>
      <c r="U28" s="262"/>
    </row>
    <row r="29" spans="1:29" x14ac:dyDescent="0.3">
      <c r="A29" s="139">
        <v>7</v>
      </c>
      <c r="C29" s="298" t="s">
        <v>308</v>
      </c>
      <c r="D29" s="298" t="s">
        <v>281</v>
      </c>
      <c r="E29" s="299" t="s">
        <v>270</v>
      </c>
      <c r="G29" s="247" t="s">
        <v>292</v>
      </c>
      <c r="H29" s="247" t="s">
        <v>275</v>
      </c>
      <c r="I29" s="299" t="s">
        <v>271</v>
      </c>
      <c r="K29" s="247" t="s">
        <v>378</v>
      </c>
      <c r="L29" s="247" t="s">
        <v>292</v>
      </c>
      <c r="M29" s="299" t="s">
        <v>271</v>
      </c>
      <c r="Q29" s="22"/>
      <c r="U29" s="22"/>
    </row>
    <row r="30" spans="1:29" x14ac:dyDescent="0.3">
      <c r="A30" s="139">
        <v>8</v>
      </c>
      <c r="C30" s="298" t="s">
        <v>293</v>
      </c>
      <c r="D30" s="298" t="s">
        <v>310</v>
      </c>
      <c r="E30" s="299" t="s">
        <v>270</v>
      </c>
      <c r="G30" s="247" t="s">
        <v>293</v>
      </c>
      <c r="H30" s="247" t="s">
        <v>279</v>
      </c>
      <c r="I30" s="299" t="s">
        <v>270</v>
      </c>
      <c r="K30" s="247" t="s">
        <v>311</v>
      </c>
      <c r="L30" s="247" t="s">
        <v>361</v>
      </c>
      <c r="M30" s="299" t="s">
        <v>271</v>
      </c>
      <c r="O30" s="247"/>
      <c r="P30" s="247"/>
      <c r="Q30" s="262"/>
      <c r="U30" s="22"/>
    </row>
    <row r="31" spans="1:29" x14ac:dyDescent="0.3">
      <c r="A31" s="139">
        <v>9</v>
      </c>
      <c r="C31" s="298" t="s">
        <v>291</v>
      </c>
      <c r="D31" s="298" t="s">
        <v>276</v>
      </c>
      <c r="E31" s="299" t="s">
        <v>271</v>
      </c>
      <c r="G31" s="247" t="s">
        <v>282</v>
      </c>
      <c r="H31" s="247" t="s">
        <v>277</v>
      </c>
      <c r="I31" s="299" t="s">
        <v>270</v>
      </c>
      <c r="K31" s="247" t="s">
        <v>368</v>
      </c>
      <c r="L31" s="247" t="s">
        <v>293</v>
      </c>
      <c r="M31" s="299" t="s">
        <v>270</v>
      </c>
      <c r="Q31" s="262"/>
      <c r="U31" s="262"/>
    </row>
    <row r="32" spans="1:29" x14ac:dyDescent="0.3">
      <c r="A32" s="139">
        <v>10</v>
      </c>
      <c r="C32" s="298" t="s">
        <v>287</v>
      </c>
      <c r="D32" s="298" t="s">
        <v>280</v>
      </c>
      <c r="E32" s="304" t="s">
        <v>312</v>
      </c>
      <c r="G32" s="247" t="s">
        <v>308</v>
      </c>
      <c r="H32" s="247" t="s">
        <v>276</v>
      </c>
      <c r="I32" s="304" t="s">
        <v>312</v>
      </c>
      <c r="K32" s="247" t="s">
        <v>274</v>
      </c>
      <c r="L32" s="247" t="s">
        <v>282</v>
      </c>
      <c r="M32" s="299" t="s">
        <v>270</v>
      </c>
      <c r="O32" s="247"/>
      <c r="P32" s="247"/>
      <c r="Q32" s="22"/>
      <c r="U32" s="262"/>
    </row>
    <row r="33" spans="1:17" x14ac:dyDescent="0.3">
      <c r="A33" s="139">
        <v>11</v>
      </c>
      <c r="C33" s="298" t="s">
        <v>292</v>
      </c>
      <c r="D33" s="298" t="s">
        <v>311</v>
      </c>
      <c r="E33" s="299" t="s">
        <v>271</v>
      </c>
      <c r="G33" s="247" t="s">
        <v>289</v>
      </c>
      <c r="H33" s="247" t="s">
        <v>285</v>
      </c>
      <c r="I33" s="299" t="s">
        <v>270</v>
      </c>
      <c r="K33" s="247" t="s">
        <v>314</v>
      </c>
      <c r="L33" s="247" t="s">
        <v>376</v>
      </c>
      <c r="M33" s="299" t="s">
        <v>270</v>
      </c>
      <c r="Q33" s="22"/>
    </row>
    <row r="34" spans="1:17" x14ac:dyDescent="0.3">
      <c r="A34" s="139">
        <v>12</v>
      </c>
      <c r="C34" s="298" t="s">
        <v>289</v>
      </c>
      <c r="D34" s="298" t="s">
        <v>283</v>
      </c>
      <c r="E34" s="299" t="s">
        <v>271</v>
      </c>
      <c r="G34" s="247" t="s">
        <v>314</v>
      </c>
      <c r="H34" s="247" t="s">
        <v>361</v>
      </c>
      <c r="I34" s="299" t="s">
        <v>270</v>
      </c>
      <c r="K34" s="300" t="s">
        <v>373</v>
      </c>
      <c r="L34" s="300" t="s">
        <v>289</v>
      </c>
      <c r="M34" s="301" t="s">
        <v>270</v>
      </c>
      <c r="O34" s="24"/>
      <c r="P34" s="24"/>
      <c r="Q34" s="163"/>
    </row>
    <row r="35" spans="1:17" x14ac:dyDescent="0.3">
      <c r="A35" s="139">
        <v>13</v>
      </c>
      <c r="C35" s="298" t="s">
        <v>309</v>
      </c>
      <c r="D35" s="298" t="s">
        <v>278</v>
      </c>
      <c r="E35" s="299" t="s">
        <v>271</v>
      </c>
      <c r="G35" s="247" t="s">
        <v>368</v>
      </c>
      <c r="H35" s="247" t="s">
        <v>278</v>
      </c>
      <c r="I35" s="299" t="s">
        <v>271</v>
      </c>
      <c r="K35" s="300" t="s">
        <v>339</v>
      </c>
      <c r="L35" s="300" t="s">
        <v>277</v>
      </c>
      <c r="M35" s="301" t="s">
        <v>270</v>
      </c>
    </row>
    <row r="36" spans="1:17" x14ac:dyDescent="0.3">
      <c r="A36" s="139">
        <v>14</v>
      </c>
      <c r="C36" s="300" t="s">
        <v>361</v>
      </c>
      <c r="D36" s="300" t="s">
        <v>285</v>
      </c>
      <c r="E36" s="301" t="s">
        <v>270</v>
      </c>
      <c r="G36" s="300" t="s">
        <v>287</v>
      </c>
      <c r="H36" s="300" t="s">
        <v>274</v>
      </c>
      <c r="I36" s="301" t="s">
        <v>271</v>
      </c>
    </row>
    <row r="37" spans="1:17" x14ac:dyDescent="0.3">
      <c r="A37" s="139">
        <v>15</v>
      </c>
    </row>
    <row r="39" spans="1:17" x14ac:dyDescent="0.3">
      <c r="M39" s="22"/>
    </row>
    <row r="41" spans="1:17" x14ac:dyDescent="0.3">
      <c r="C41" s="90"/>
      <c r="D41" s="90"/>
      <c r="E41" s="91"/>
      <c r="I41" s="22"/>
    </row>
    <row r="42" spans="1:17" x14ac:dyDescent="0.3">
      <c r="C42" s="24"/>
      <c r="D42" s="24"/>
      <c r="E42" s="163"/>
      <c r="J42" s="90"/>
      <c r="K42" s="90"/>
      <c r="L42" s="91"/>
      <c r="M42" s="90"/>
    </row>
    <row r="43" spans="1:17" x14ac:dyDescent="0.3">
      <c r="C43" s="24"/>
      <c r="D43" s="24"/>
      <c r="E43" s="163"/>
    </row>
    <row r="44" spans="1:17" x14ac:dyDescent="0.3">
      <c r="C44" s="24"/>
      <c r="D44" s="24"/>
      <c r="E44" s="163"/>
      <c r="K44" s="21"/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8"/>
  <sheetViews>
    <sheetView showGridLines="0" zoomScale="85" zoomScaleNormal="85" workbookViewId="0">
      <pane ySplit="8" topLeftCell="A44" activePane="bottomLeft" state="frozen"/>
      <selection pane="bottomLeft" activeCell="AE51" sqref="AE51"/>
    </sheetView>
  </sheetViews>
  <sheetFormatPr defaultRowHeight="14.4" x14ac:dyDescent="0.3"/>
  <cols>
    <col min="1" max="1" width="3.44140625" customWidth="1"/>
    <col min="2" max="2" width="19.5546875" customWidth="1"/>
    <col min="3" max="11" width="3.44140625" customWidth="1"/>
    <col min="12" max="14" width="3.5546875" bestFit="1" customWidth="1"/>
    <col min="15" max="15" width="3.44140625" customWidth="1"/>
    <col min="16" max="18" width="3.5546875" bestFit="1" customWidth="1"/>
    <col min="19" max="37" width="3.44140625" customWidth="1"/>
    <col min="38" max="38" width="5" bestFit="1" customWidth="1"/>
    <col min="39" max="39" width="8.33203125" customWidth="1"/>
    <col min="40" max="40" width="9.109375" bestFit="1" customWidth="1"/>
  </cols>
  <sheetData>
    <row r="1" spans="1:40" ht="18" x14ac:dyDescent="0.35">
      <c r="A1" s="76" t="s">
        <v>100</v>
      </c>
    </row>
    <row r="3" spans="1:40" x14ac:dyDescent="0.3">
      <c r="A3" s="97"/>
      <c r="B3" t="s">
        <v>131</v>
      </c>
    </row>
    <row r="4" spans="1:40" x14ac:dyDescent="0.3">
      <c r="B4" t="s">
        <v>132</v>
      </c>
    </row>
    <row r="5" spans="1:40" ht="8.1" customHeight="1" x14ac:dyDescent="0.3"/>
    <row r="6" spans="1:40" x14ac:dyDescent="0.3">
      <c r="A6" s="98"/>
      <c r="B6" t="s">
        <v>130</v>
      </c>
    </row>
    <row r="7" spans="1:40" ht="15" thickBot="1" x14ac:dyDescent="0.35">
      <c r="AN7" s="100" t="s">
        <v>101</v>
      </c>
    </row>
    <row r="8" spans="1:40" ht="15" thickBot="1" x14ac:dyDescent="0.35">
      <c r="C8" s="6" t="s">
        <v>19</v>
      </c>
      <c r="D8" s="7" t="s">
        <v>20</v>
      </c>
      <c r="E8" s="7" t="s">
        <v>21</v>
      </c>
      <c r="F8" s="7" t="s">
        <v>22</v>
      </c>
      <c r="G8" s="7" t="s">
        <v>23</v>
      </c>
      <c r="H8" s="7" t="s">
        <v>24</v>
      </c>
      <c r="I8" s="7" t="s">
        <v>25</v>
      </c>
      <c r="J8" s="7" t="s">
        <v>26</v>
      </c>
      <c r="K8" s="7" t="s">
        <v>27</v>
      </c>
      <c r="L8" s="7" t="s">
        <v>28</v>
      </c>
      <c r="M8" s="7" t="s">
        <v>29</v>
      </c>
      <c r="N8" s="7" t="s">
        <v>30</v>
      </c>
      <c r="O8" s="7" t="s">
        <v>31</v>
      </c>
      <c r="P8" s="7" t="s">
        <v>32</v>
      </c>
      <c r="Q8" s="7" t="s">
        <v>33</v>
      </c>
      <c r="R8" s="7" t="s">
        <v>34</v>
      </c>
      <c r="S8" s="7" t="s">
        <v>35</v>
      </c>
      <c r="T8" s="7" t="s">
        <v>36</v>
      </c>
      <c r="U8" s="7" t="s">
        <v>37</v>
      </c>
      <c r="V8" s="7" t="s">
        <v>38</v>
      </c>
      <c r="W8" s="7" t="s">
        <v>62</v>
      </c>
      <c r="X8" s="7" t="s">
        <v>63</v>
      </c>
      <c r="Y8" s="7" t="s">
        <v>67</v>
      </c>
      <c r="Z8" s="7" t="s">
        <v>78</v>
      </c>
      <c r="AA8" s="7" t="s">
        <v>79</v>
      </c>
      <c r="AB8" s="7" t="s">
        <v>80</v>
      </c>
      <c r="AC8" s="7" t="s">
        <v>85</v>
      </c>
      <c r="AD8" s="7" t="s">
        <v>86</v>
      </c>
      <c r="AE8" s="7" t="s">
        <v>87</v>
      </c>
      <c r="AF8" s="7" t="s">
        <v>204</v>
      </c>
      <c r="AG8" s="7" t="s">
        <v>93</v>
      </c>
      <c r="AH8" s="7" t="s">
        <v>96</v>
      </c>
      <c r="AI8" s="7" t="s">
        <v>98</v>
      </c>
      <c r="AJ8" s="7" t="s">
        <v>104</v>
      </c>
      <c r="AK8" s="23"/>
      <c r="AL8" s="102" t="s">
        <v>58</v>
      </c>
      <c r="AM8" s="99" t="s">
        <v>59</v>
      </c>
      <c r="AN8" s="101" t="s">
        <v>102</v>
      </c>
    </row>
    <row r="9" spans="1:40" ht="15.6" customHeight="1" x14ac:dyDescent="0.3">
      <c r="A9" s="4" t="s">
        <v>19</v>
      </c>
      <c r="B9" s="235" t="s">
        <v>136</v>
      </c>
      <c r="C9" s="313"/>
      <c r="D9" s="11"/>
      <c r="E9" s="11">
        <v>0.5</v>
      </c>
      <c r="F9" s="11"/>
      <c r="G9" s="11"/>
      <c r="H9" s="238">
        <v>0.5</v>
      </c>
      <c r="I9" s="238"/>
      <c r="J9" s="238"/>
      <c r="K9" s="246"/>
      <c r="L9" s="246"/>
      <c r="M9" s="246"/>
      <c r="N9" s="246"/>
      <c r="O9" s="246"/>
      <c r="P9" s="246">
        <v>1</v>
      </c>
      <c r="Q9" s="246"/>
      <c r="R9" s="246"/>
      <c r="S9" s="246"/>
      <c r="T9" s="246"/>
      <c r="U9" s="246"/>
      <c r="V9" s="246"/>
      <c r="W9" s="246"/>
      <c r="X9" s="312"/>
      <c r="Y9" s="312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308"/>
      <c r="AK9" s="12"/>
      <c r="AL9" s="103">
        <f t="shared" ref="AL9:AL52" si="0">SUM(C9:AJ9)</f>
        <v>2</v>
      </c>
      <c r="AM9" s="377">
        <f>AL9+AL10</f>
        <v>5</v>
      </c>
      <c r="AN9" s="372">
        <f>SUM(C9:Y10)+AJ9+AJ10</f>
        <v>5</v>
      </c>
    </row>
    <row r="10" spans="1:40" ht="15.9" customHeight="1" thickBot="1" x14ac:dyDescent="0.35">
      <c r="A10" s="5"/>
      <c r="B10" s="236">
        <v>2058</v>
      </c>
      <c r="C10" s="174"/>
      <c r="D10" s="16"/>
      <c r="E10" s="16"/>
      <c r="F10" s="16"/>
      <c r="G10" s="16"/>
      <c r="H10" s="239"/>
      <c r="I10" s="239"/>
      <c r="J10" s="239"/>
      <c r="K10" s="245"/>
      <c r="L10" s="245"/>
      <c r="M10" s="245"/>
      <c r="N10" s="245"/>
      <c r="O10" s="245"/>
      <c r="P10" s="245"/>
      <c r="Q10" s="245">
        <v>1</v>
      </c>
      <c r="R10" s="245"/>
      <c r="S10" s="245">
        <v>1</v>
      </c>
      <c r="T10" s="245">
        <v>1</v>
      </c>
      <c r="U10" s="245"/>
      <c r="V10" s="245"/>
      <c r="W10" s="245"/>
      <c r="X10" s="307"/>
      <c r="Y10" s="307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309"/>
      <c r="AK10" s="10"/>
      <c r="AL10" s="143">
        <f t="shared" si="0"/>
        <v>3</v>
      </c>
      <c r="AM10" s="380"/>
      <c r="AN10" s="373"/>
    </row>
    <row r="11" spans="1:40" ht="15.6" customHeight="1" x14ac:dyDescent="0.3">
      <c r="A11" s="8" t="s">
        <v>20</v>
      </c>
      <c r="B11" s="235" t="s">
        <v>152</v>
      </c>
      <c r="C11" s="175"/>
      <c r="D11" s="13"/>
      <c r="E11" s="14">
        <v>0</v>
      </c>
      <c r="F11" s="14">
        <v>0.5</v>
      </c>
      <c r="G11" s="14"/>
      <c r="H11" s="14"/>
      <c r="I11" s="238"/>
      <c r="J11" s="238">
        <v>1</v>
      </c>
      <c r="K11" s="240"/>
      <c r="L11" s="246"/>
      <c r="M11" s="246"/>
      <c r="N11" s="244"/>
      <c r="O11" s="244"/>
      <c r="P11" s="244"/>
      <c r="Q11" s="244"/>
      <c r="R11" s="246"/>
      <c r="S11" s="246"/>
      <c r="T11" s="244"/>
      <c r="U11" s="244"/>
      <c r="V11" s="244"/>
      <c r="W11" s="244"/>
      <c r="X11" s="306"/>
      <c r="Y11" s="306"/>
      <c r="Z11" s="284"/>
      <c r="AA11" s="284"/>
      <c r="AB11" s="284"/>
      <c r="AC11" s="284"/>
      <c r="AD11" s="284"/>
      <c r="AE11" s="284"/>
      <c r="AF11" s="284"/>
      <c r="AG11" s="284"/>
      <c r="AH11" s="267"/>
      <c r="AI11" s="284"/>
      <c r="AJ11" s="310"/>
      <c r="AK11" s="12"/>
      <c r="AL11" s="103">
        <f t="shared" si="0"/>
        <v>1.5</v>
      </c>
      <c r="AM11" s="377">
        <f>AL11+AL12</f>
        <v>4.5</v>
      </c>
      <c r="AN11" s="372">
        <f>SUM(C11:Y12)+AJ11+AJ12</f>
        <v>4.5</v>
      </c>
    </row>
    <row r="12" spans="1:40" ht="15.9" customHeight="1" thickBot="1" x14ac:dyDescent="0.35">
      <c r="A12" s="9"/>
      <c r="B12" s="236">
        <v>1997</v>
      </c>
      <c r="C12" s="176"/>
      <c r="D12" s="20"/>
      <c r="E12" s="19">
        <v>0</v>
      </c>
      <c r="F12" s="19">
        <v>1</v>
      </c>
      <c r="G12" s="19"/>
      <c r="H12" s="19"/>
      <c r="I12" s="239"/>
      <c r="J12" s="239">
        <v>1</v>
      </c>
      <c r="K12" s="241"/>
      <c r="L12" s="245">
        <v>1</v>
      </c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307"/>
      <c r="Y12" s="307"/>
      <c r="Z12" s="285"/>
      <c r="AA12" s="285"/>
      <c r="AB12" s="285"/>
      <c r="AC12" s="285"/>
      <c r="AD12" s="285"/>
      <c r="AE12" s="285"/>
      <c r="AF12" s="285"/>
      <c r="AG12" s="285"/>
      <c r="AH12" s="268"/>
      <c r="AI12" s="268"/>
      <c r="AJ12" s="309"/>
      <c r="AK12" s="10"/>
      <c r="AL12" s="143">
        <f t="shared" si="0"/>
        <v>3</v>
      </c>
      <c r="AM12" s="378"/>
      <c r="AN12" s="373"/>
    </row>
    <row r="13" spans="1:40" ht="15.6" customHeight="1" x14ac:dyDescent="0.3">
      <c r="A13" s="4" t="s">
        <v>21</v>
      </c>
      <c r="B13" s="235" t="s">
        <v>45</v>
      </c>
      <c r="C13" s="177"/>
      <c r="D13" s="11">
        <v>1</v>
      </c>
      <c r="E13" s="15"/>
      <c r="F13" s="11"/>
      <c r="G13" s="11"/>
      <c r="H13" s="11">
        <v>1</v>
      </c>
      <c r="I13" s="238"/>
      <c r="J13" s="238"/>
      <c r="K13" s="238"/>
      <c r="L13" s="238">
        <v>1</v>
      </c>
      <c r="M13" s="238"/>
      <c r="N13" s="292"/>
      <c r="O13" s="292"/>
      <c r="P13" s="292"/>
      <c r="Q13" s="244"/>
      <c r="R13" s="246"/>
      <c r="S13" s="246"/>
      <c r="T13" s="244"/>
      <c r="U13" s="244"/>
      <c r="V13" s="244"/>
      <c r="W13" s="244"/>
      <c r="X13" s="306"/>
      <c r="Y13" s="306"/>
      <c r="Z13" s="267"/>
      <c r="AA13" s="267"/>
      <c r="AB13" s="267"/>
      <c r="AC13" s="267"/>
      <c r="AD13" s="267"/>
      <c r="AE13" s="267"/>
      <c r="AF13" s="267"/>
      <c r="AG13" s="267"/>
      <c r="AH13" s="284"/>
      <c r="AI13" s="267"/>
      <c r="AJ13" s="310"/>
      <c r="AK13" s="12"/>
      <c r="AL13" s="103">
        <f t="shared" si="0"/>
        <v>3</v>
      </c>
      <c r="AM13" s="379">
        <f>AL13+AL14</f>
        <v>6.5</v>
      </c>
      <c r="AN13" s="372">
        <f>SUM(C13:Y14)+AJ13+AJ14</f>
        <v>6.5</v>
      </c>
    </row>
    <row r="14" spans="1:40" ht="15.9" customHeight="1" thickBot="1" x14ac:dyDescent="0.35">
      <c r="A14" s="5"/>
      <c r="B14" s="236">
        <v>1883</v>
      </c>
      <c r="C14" s="178">
        <v>0.5</v>
      </c>
      <c r="D14" s="16">
        <v>1</v>
      </c>
      <c r="E14" s="18"/>
      <c r="F14" s="16">
        <v>1</v>
      </c>
      <c r="G14" s="16"/>
      <c r="H14" s="16"/>
      <c r="I14" s="239"/>
      <c r="J14" s="239"/>
      <c r="K14" s="239"/>
      <c r="L14" s="239">
        <v>1</v>
      </c>
      <c r="M14" s="239"/>
      <c r="N14" s="293"/>
      <c r="O14" s="293"/>
      <c r="P14" s="293"/>
      <c r="Q14" s="245"/>
      <c r="R14" s="245"/>
      <c r="S14" s="245"/>
      <c r="T14" s="245"/>
      <c r="U14" s="245"/>
      <c r="V14" s="245"/>
      <c r="W14" s="245"/>
      <c r="X14" s="307"/>
      <c r="Y14" s="307"/>
      <c r="Z14" s="268"/>
      <c r="AA14" s="268"/>
      <c r="AB14" s="268"/>
      <c r="AC14" s="268"/>
      <c r="AD14" s="268"/>
      <c r="AE14" s="268"/>
      <c r="AF14" s="268"/>
      <c r="AG14" s="268"/>
      <c r="AH14" s="285"/>
      <c r="AI14" s="268"/>
      <c r="AJ14" s="309"/>
      <c r="AK14" s="10"/>
      <c r="AL14" s="143">
        <f t="shared" si="0"/>
        <v>3.5</v>
      </c>
      <c r="AM14" s="380"/>
      <c r="AN14" s="373"/>
    </row>
    <row r="15" spans="1:40" ht="15.6" customHeight="1" x14ac:dyDescent="0.3">
      <c r="A15" s="8" t="s">
        <v>22</v>
      </c>
      <c r="B15" s="235" t="s">
        <v>156</v>
      </c>
      <c r="C15" s="175"/>
      <c r="D15" s="14">
        <v>0</v>
      </c>
      <c r="E15" s="14">
        <v>0</v>
      </c>
      <c r="F15" s="13"/>
      <c r="G15" s="14"/>
      <c r="H15" s="14"/>
      <c r="I15" s="240">
        <v>1</v>
      </c>
      <c r="J15" s="240"/>
      <c r="K15" s="240"/>
      <c r="L15" s="240">
        <v>1</v>
      </c>
      <c r="M15" s="240"/>
      <c r="N15" s="240"/>
      <c r="O15" s="240"/>
      <c r="P15" s="238"/>
      <c r="Q15" s="244"/>
      <c r="R15" s="246"/>
      <c r="S15" s="246"/>
      <c r="T15" s="244"/>
      <c r="U15" s="244"/>
      <c r="V15" s="244"/>
      <c r="W15" s="244"/>
      <c r="X15" s="306"/>
      <c r="Y15" s="306"/>
      <c r="Z15" s="284"/>
      <c r="AA15" s="284"/>
      <c r="AB15" s="284"/>
      <c r="AC15" s="284"/>
      <c r="AD15" s="284"/>
      <c r="AE15" s="284"/>
      <c r="AF15" s="284"/>
      <c r="AG15" s="284"/>
      <c r="AH15" s="267"/>
      <c r="AI15" s="284"/>
      <c r="AJ15" s="310"/>
      <c r="AK15" s="12"/>
      <c r="AL15" s="103">
        <f t="shared" si="0"/>
        <v>2</v>
      </c>
      <c r="AM15" s="377">
        <f>AL15+AL16</f>
        <v>4.5</v>
      </c>
      <c r="AN15" s="372">
        <f>SUM(C15:Y16)+AJ15+AJ16</f>
        <v>4.5</v>
      </c>
    </row>
    <row r="16" spans="1:40" ht="15.9" customHeight="1" thickBot="1" x14ac:dyDescent="0.35">
      <c r="A16" s="9"/>
      <c r="B16" s="236">
        <v>1871</v>
      </c>
      <c r="C16" s="176"/>
      <c r="D16" s="19">
        <v>0.5</v>
      </c>
      <c r="E16" s="19"/>
      <c r="F16" s="20"/>
      <c r="G16" s="19"/>
      <c r="H16" s="19"/>
      <c r="I16" s="241"/>
      <c r="J16" s="241"/>
      <c r="K16" s="241"/>
      <c r="L16" s="241"/>
      <c r="M16" s="241"/>
      <c r="N16" s="241"/>
      <c r="O16" s="239"/>
      <c r="P16" s="239"/>
      <c r="Q16" s="245">
        <v>1</v>
      </c>
      <c r="R16" s="245"/>
      <c r="S16" s="245"/>
      <c r="T16" s="245">
        <v>1</v>
      </c>
      <c r="U16" s="245"/>
      <c r="V16" s="245"/>
      <c r="W16" s="245"/>
      <c r="X16" s="307"/>
      <c r="Y16" s="307"/>
      <c r="Z16" s="285"/>
      <c r="AA16" s="285"/>
      <c r="AB16" s="285"/>
      <c r="AC16" s="285"/>
      <c r="AD16" s="285"/>
      <c r="AE16" s="285"/>
      <c r="AF16" s="285"/>
      <c r="AG16" s="285"/>
      <c r="AH16" s="268"/>
      <c r="AI16" s="285"/>
      <c r="AJ16" s="309"/>
      <c r="AK16" s="10"/>
      <c r="AL16" s="143">
        <f t="shared" si="0"/>
        <v>2.5</v>
      </c>
      <c r="AM16" s="378"/>
      <c r="AN16" s="373"/>
    </row>
    <row r="17" spans="1:40" ht="15.6" customHeight="1" x14ac:dyDescent="0.3">
      <c r="A17" s="4" t="s">
        <v>23</v>
      </c>
      <c r="B17" s="235" t="s">
        <v>242</v>
      </c>
      <c r="C17" s="177"/>
      <c r="D17" s="11"/>
      <c r="E17" s="11"/>
      <c r="F17" s="11"/>
      <c r="G17" s="15"/>
      <c r="H17" s="11"/>
      <c r="I17" s="238"/>
      <c r="J17" s="238"/>
      <c r="K17" s="238"/>
      <c r="L17" s="238"/>
      <c r="M17" s="238"/>
      <c r="N17" s="238"/>
      <c r="O17" s="240"/>
      <c r="P17" s="292"/>
      <c r="Q17" s="292"/>
      <c r="R17" s="295">
        <v>1</v>
      </c>
      <c r="S17" s="295">
        <v>0</v>
      </c>
      <c r="T17" s="292"/>
      <c r="U17" s="244"/>
      <c r="V17" s="244"/>
      <c r="W17" s="244"/>
      <c r="X17" s="306"/>
      <c r="Y17" s="306"/>
      <c r="Z17" s="267"/>
      <c r="AA17" s="267"/>
      <c r="AB17" s="267"/>
      <c r="AC17" s="267"/>
      <c r="AD17" s="267"/>
      <c r="AE17" s="267"/>
      <c r="AF17" s="267"/>
      <c r="AG17" s="267"/>
      <c r="AH17" s="284"/>
      <c r="AI17" s="267"/>
      <c r="AJ17" s="310"/>
      <c r="AK17" s="12"/>
      <c r="AL17" s="103">
        <f t="shared" si="0"/>
        <v>1</v>
      </c>
      <c r="AM17" s="379">
        <f>AL17+AL18</f>
        <v>2</v>
      </c>
      <c r="AN17" s="372">
        <f>SUM(C17:Y18)+AJ17+AJ18</f>
        <v>2</v>
      </c>
    </row>
    <row r="18" spans="1:40" ht="15.9" customHeight="1" thickBot="1" x14ac:dyDescent="0.35">
      <c r="A18" s="5"/>
      <c r="B18" s="236">
        <v>1763</v>
      </c>
      <c r="C18" s="178"/>
      <c r="D18" s="16"/>
      <c r="E18" s="16"/>
      <c r="F18" s="16"/>
      <c r="G18" s="18"/>
      <c r="H18" s="16"/>
      <c r="I18" s="239"/>
      <c r="J18" s="239"/>
      <c r="K18" s="239"/>
      <c r="L18" s="239"/>
      <c r="M18" s="239"/>
      <c r="N18" s="239"/>
      <c r="O18" s="239"/>
      <c r="P18" s="293"/>
      <c r="Q18" s="293"/>
      <c r="R18" s="293"/>
      <c r="S18" s="293"/>
      <c r="T18" s="293"/>
      <c r="U18" s="245"/>
      <c r="V18" s="245">
        <v>1</v>
      </c>
      <c r="W18" s="245"/>
      <c r="X18" s="307"/>
      <c r="Y18" s="307"/>
      <c r="Z18" s="268"/>
      <c r="AA18" s="268"/>
      <c r="AB18" s="268"/>
      <c r="AC18" s="268"/>
      <c r="AD18" s="268"/>
      <c r="AE18" s="268"/>
      <c r="AF18" s="268"/>
      <c r="AG18" s="268"/>
      <c r="AH18" s="285"/>
      <c r="AI18" s="268"/>
      <c r="AJ18" s="309"/>
      <c r="AK18" s="10"/>
      <c r="AL18" s="143">
        <f t="shared" si="0"/>
        <v>1</v>
      </c>
      <c r="AM18" s="380"/>
      <c r="AN18" s="373"/>
    </row>
    <row r="19" spans="1:40" ht="15.6" customHeight="1" x14ac:dyDescent="0.3">
      <c r="A19" s="8" t="s">
        <v>24</v>
      </c>
      <c r="B19" s="235" t="s">
        <v>91</v>
      </c>
      <c r="C19" s="175"/>
      <c r="D19" s="14"/>
      <c r="E19" s="14"/>
      <c r="F19" s="14"/>
      <c r="G19" s="14"/>
      <c r="H19" s="13"/>
      <c r="I19" s="240">
        <v>1</v>
      </c>
      <c r="J19" s="240"/>
      <c r="K19" s="240"/>
      <c r="L19" s="240"/>
      <c r="M19" s="240"/>
      <c r="N19" s="240"/>
      <c r="O19" s="240"/>
      <c r="P19" s="240"/>
      <c r="Q19" s="292"/>
      <c r="R19" s="295"/>
      <c r="S19" s="295">
        <v>1</v>
      </c>
      <c r="T19" s="292"/>
      <c r="U19" s="292"/>
      <c r="V19" s="244"/>
      <c r="W19" s="244"/>
      <c r="X19" s="306"/>
      <c r="Y19" s="306"/>
      <c r="Z19" s="284"/>
      <c r="AA19" s="284"/>
      <c r="AB19" s="284"/>
      <c r="AC19" s="284"/>
      <c r="AD19" s="284"/>
      <c r="AE19" s="284"/>
      <c r="AF19" s="284"/>
      <c r="AG19" s="284"/>
      <c r="AH19" s="267"/>
      <c r="AI19" s="267"/>
      <c r="AJ19" s="310"/>
      <c r="AK19" s="12"/>
      <c r="AL19" s="103">
        <f t="shared" si="0"/>
        <v>2</v>
      </c>
      <c r="AM19" s="377">
        <f>AL19+AL20</f>
        <v>2.5</v>
      </c>
      <c r="AN19" s="372">
        <f>SUM(C19:Y20)+AJ19+AJ20</f>
        <v>2.5</v>
      </c>
    </row>
    <row r="20" spans="1:40" ht="15.9" customHeight="1" thickBot="1" x14ac:dyDescent="0.35">
      <c r="A20" s="9"/>
      <c r="B20" s="237">
        <v>1722</v>
      </c>
      <c r="C20" s="176">
        <v>0.5</v>
      </c>
      <c r="D20" s="19"/>
      <c r="E20" s="19">
        <v>0</v>
      </c>
      <c r="F20" s="19"/>
      <c r="G20" s="19"/>
      <c r="H20" s="20"/>
      <c r="I20" s="241"/>
      <c r="J20" s="241"/>
      <c r="K20" s="241"/>
      <c r="L20" s="241">
        <v>0</v>
      </c>
      <c r="M20" s="241"/>
      <c r="N20" s="241"/>
      <c r="O20" s="241"/>
      <c r="P20" s="241"/>
      <c r="Q20" s="293"/>
      <c r="R20" s="293"/>
      <c r="S20" s="293"/>
      <c r="T20" s="293"/>
      <c r="U20" s="293"/>
      <c r="V20" s="245"/>
      <c r="W20" s="245"/>
      <c r="X20" s="307"/>
      <c r="Y20" s="307"/>
      <c r="Z20" s="285"/>
      <c r="AA20" s="285"/>
      <c r="AB20" s="285"/>
      <c r="AC20" s="285"/>
      <c r="AD20" s="285"/>
      <c r="AE20" s="285"/>
      <c r="AF20" s="285"/>
      <c r="AG20" s="285"/>
      <c r="AH20" s="268"/>
      <c r="AI20" s="268"/>
      <c r="AJ20" s="309"/>
      <c r="AK20" s="10"/>
      <c r="AL20" s="143">
        <f t="shared" si="0"/>
        <v>0.5</v>
      </c>
      <c r="AM20" s="378"/>
      <c r="AN20" s="373"/>
    </row>
    <row r="21" spans="1:40" ht="15.6" customHeight="1" x14ac:dyDescent="0.3">
      <c r="A21" s="4" t="s">
        <v>25</v>
      </c>
      <c r="B21" s="235" t="s">
        <v>303</v>
      </c>
      <c r="C21" s="177"/>
      <c r="D21" s="11"/>
      <c r="E21" s="11"/>
      <c r="F21" s="11"/>
      <c r="G21" s="11"/>
      <c r="H21" s="11"/>
      <c r="I21" s="15"/>
      <c r="J21" s="11"/>
      <c r="K21" s="11"/>
      <c r="L21" s="238"/>
      <c r="M21" s="238"/>
      <c r="N21" s="238">
        <v>1</v>
      </c>
      <c r="O21" s="238"/>
      <c r="P21" s="238"/>
      <c r="Q21" s="292"/>
      <c r="R21" s="295"/>
      <c r="S21" s="295">
        <v>1</v>
      </c>
      <c r="T21" s="292"/>
      <c r="U21" s="292"/>
      <c r="V21" s="244"/>
      <c r="W21" s="244"/>
      <c r="X21" s="306"/>
      <c r="Y21" s="306"/>
      <c r="Z21" s="267"/>
      <c r="AA21" s="267"/>
      <c r="AB21" s="267"/>
      <c r="AC21" s="267"/>
      <c r="AD21" s="267"/>
      <c r="AE21" s="267"/>
      <c r="AF21" s="267"/>
      <c r="AG21" s="267"/>
      <c r="AH21" s="267">
        <v>1</v>
      </c>
      <c r="AI21" s="267"/>
      <c r="AJ21" s="310"/>
      <c r="AK21" s="12"/>
      <c r="AL21" s="103">
        <f t="shared" si="0"/>
        <v>3</v>
      </c>
      <c r="AM21" s="379">
        <f>AL21+AL22</f>
        <v>4</v>
      </c>
      <c r="AN21" s="372">
        <f>SUM(C21:Y22)+AJ21+AJ22</f>
        <v>3</v>
      </c>
    </row>
    <row r="22" spans="1:40" ht="15.9" customHeight="1" thickBot="1" x14ac:dyDescent="0.35">
      <c r="A22" s="5"/>
      <c r="B22" s="236" t="s">
        <v>363</v>
      </c>
      <c r="C22" s="178"/>
      <c r="D22" s="16"/>
      <c r="E22" s="16"/>
      <c r="F22" s="16">
        <v>0</v>
      </c>
      <c r="G22" s="16"/>
      <c r="H22" s="16">
        <v>0</v>
      </c>
      <c r="I22" s="18"/>
      <c r="J22" s="16">
        <v>0</v>
      </c>
      <c r="K22" s="16"/>
      <c r="L22" s="239"/>
      <c r="M22" s="239"/>
      <c r="N22" s="239"/>
      <c r="O22" s="239"/>
      <c r="P22" s="239"/>
      <c r="Q22" s="293"/>
      <c r="R22" s="293"/>
      <c r="S22" s="293"/>
      <c r="T22" s="293">
        <v>1</v>
      </c>
      <c r="U22" s="294"/>
      <c r="V22" s="245"/>
      <c r="W22" s="245"/>
      <c r="X22" s="307"/>
      <c r="Y22" s="307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309"/>
      <c r="AK22" s="10"/>
      <c r="AL22" s="143">
        <f t="shared" si="0"/>
        <v>1</v>
      </c>
      <c r="AM22" s="380"/>
      <c r="AN22" s="373"/>
    </row>
    <row r="23" spans="1:40" ht="15.6" customHeight="1" x14ac:dyDescent="0.3">
      <c r="A23" s="8" t="s">
        <v>26</v>
      </c>
      <c r="B23" s="235" t="s">
        <v>154</v>
      </c>
      <c r="C23" s="175"/>
      <c r="D23" s="14">
        <v>0</v>
      </c>
      <c r="E23" s="14"/>
      <c r="F23" s="14"/>
      <c r="G23" s="14"/>
      <c r="H23" s="14"/>
      <c r="I23" s="14">
        <v>1</v>
      </c>
      <c r="J23" s="13"/>
      <c r="K23" s="14"/>
      <c r="L23" s="240">
        <v>0</v>
      </c>
      <c r="M23" s="240"/>
      <c r="N23" s="240"/>
      <c r="O23" s="240"/>
      <c r="P23" s="240"/>
      <c r="Q23" s="292"/>
      <c r="R23" s="292"/>
      <c r="S23" s="292"/>
      <c r="T23" s="292"/>
      <c r="U23" s="295"/>
      <c r="V23" s="244"/>
      <c r="W23" s="244"/>
      <c r="X23" s="306"/>
      <c r="Y23" s="306"/>
      <c r="Z23" s="284"/>
      <c r="AA23" s="284"/>
      <c r="AB23" s="284"/>
      <c r="AC23" s="284"/>
      <c r="AD23" s="284"/>
      <c r="AE23" s="284"/>
      <c r="AF23" s="284"/>
      <c r="AG23" s="284"/>
      <c r="AH23" s="267"/>
      <c r="AI23" s="284"/>
      <c r="AJ23" s="310"/>
      <c r="AK23" s="12"/>
      <c r="AL23" s="103">
        <f t="shared" si="0"/>
        <v>1</v>
      </c>
      <c r="AM23" s="377">
        <f>AL23+AL24</f>
        <v>3</v>
      </c>
      <c r="AN23" s="372">
        <f>SUM(C23:Y24)+AJ23+AJ24</f>
        <v>2</v>
      </c>
    </row>
    <row r="24" spans="1:40" ht="15.9" customHeight="1" thickBot="1" x14ac:dyDescent="0.35">
      <c r="A24" s="9"/>
      <c r="B24" s="237">
        <v>1687</v>
      </c>
      <c r="C24" s="176"/>
      <c r="D24" s="19">
        <v>0</v>
      </c>
      <c r="E24" s="19"/>
      <c r="F24" s="19"/>
      <c r="G24" s="19"/>
      <c r="H24" s="19"/>
      <c r="I24" s="19"/>
      <c r="J24" s="20"/>
      <c r="K24" s="19"/>
      <c r="L24" s="241"/>
      <c r="M24" s="241"/>
      <c r="N24" s="241"/>
      <c r="O24" s="241"/>
      <c r="P24" s="241"/>
      <c r="Q24" s="294"/>
      <c r="R24" s="294"/>
      <c r="S24" s="294"/>
      <c r="T24" s="293"/>
      <c r="U24" s="293"/>
      <c r="V24" s="245">
        <v>1</v>
      </c>
      <c r="W24" s="245"/>
      <c r="X24" s="307"/>
      <c r="Y24" s="307"/>
      <c r="Z24" s="285">
        <v>1</v>
      </c>
      <c r="AA24" s="285"/>
      <c r="AB24" s="285"/>
      <c r="AC24" s="285"/>
      <c r="AD24" s="285"/>
      <c r="AE24" s="285"/>
      <c r="AF24" s="285"/>
      <c r="AG24" s="285"/>
      <c r="AH24" s="268"/>
      <c r="AI24" s="268"/>
      <c r="AJ24" s="309"/>
      <c r="AK24" s="10"/>
      <c r="AL24" s="143">
        <f t="shared" si="0"/>
        <v>2</v>
      </c>
      <c r="AM24" s="378"/>
      <c r="AN24" s="373"/>
    </row>
    <row r="25" spans="1:40" ht="15.6" customHeight="1" x14ac:dyDescent="0.3">
      <c r="A25" s="4" t="s">
        <v>27</v>
      </c>
      <c r="B25" s="235" t="s">
        <v>49</v>
      </c>
      <c r="C25" s="177"/>
      <c r="D25" s="11"/>
      <c r="E25" s="11"/>
      <c r="F25" s="11"/>
      <c r="G25" s="11"/>
      <c r="H25" s="11"/>
      <c r="I25" s="11"/>
      <c r="J25" s="11"/>
      <c r="K25" s="15"/>
      <c r="L25" s="238"/>
      <c r="M25" s="238"/>
      <c r="N25" s="238"/>
      <c r="O25" s="238"/>
      <c r="P25" s="238"/>
      <c r="Q25" s="238">
        <v>0</v>
      </c>
      <c r="R25" s="238">
        <v>0</v>
      </c>
      <c r="S25" s="238"/>
      <c r="T25" s="238"/>
      <c r="U25" s="295"/>
      <c r="V25" s="295"/>
      <c r="W25" s="244"/>
      <c r="X25" s="306"/>
      <c r="Y25" s="306"/>
      <c r="Z25" s="267"/>
      <c r="AA25" s="267"/>
      <c r="AB25" s="267"/>
      <c r="AC25" s="267"/>
      <c r="AD25" s="267"/>
      <c r="AE25" s="267"/>
      <c r="AF25" s="267"/>
      <c r="AG25" s="267"/>
      <c r="AH25" s="267"/>
      <c r="AI25" s="267"/>
      <c r="AJ25" s="308"/>
      <c r="AK25" s="12"/>
      <c r="AL25" s="103">
        <f t="shared" si="0"/>
        <v>0</v>
      </c>
      <c r="AM25" s="379">
        <f>AL25+AL26</f>
        <v>2</v>
      </c>
      <c r="AN25" s="372">
        <f>SUM(C25:Y26)+AJ25+AJ26</f>
        <v>1</v>
      </c>
    </row>
    <row r="26" spans="1:40" ht="15.9" customHeight="1" thickBot="1" x14ac:dyDescent="0.35">
      <c r="A26" s="5"/>
      <c r="B26" s="236" t="s">
        <v>367</v>
      </c>
      <c r="C26" s="178"/>
      <c r="D26" s="16"/>
      <c r="E26" s="16"/>
      <c r="F26" s="16"/>
      <c r="G26" s="16"/>
      <c r="H26" s="16"/>
      <c r="I26" s="16"/>
      <c r="J26" s="16"/>
      <c r="K26" s="18"/>
      <c r="L26" s="239"/>
      <c r="M26" s="239"/>
      <c r="N26" s="239"/>
      <c r="O26" s="239"/>
      <c r="P26" s="239"/>
      <c r="Q26" s="239"/>
      <c r="R26" s="239"/>
      <c r="S26" s="239"/>
      <c r="T26" s="239"/>
      <c r="U26" s="293"/>
      <c r="V26" s="293"/>
      <c r="W26" s="245"/>
      <c r="X26" s="307">
        <v>1</v>
      </c>
      <c r="Y26" s="307"/>
      <c r="Z26" s="268"/>
      <c r="AA26" s="268">
        <v>1</v>
      </c>
      <c r="AB26" s="268"/>
      <c r="AC26" s="268"/>
      <c r="AD26" s="268"/>
      <c r="AE26" s="268"/>
      <c r="AF26" s="268"/>
      <c r="AG26" s="268"/>
      <c r="AH26" s="268"/>
      <c r="AI26" s="268"/>
      <c r="AJ26" s="309"/>
      <c r="AK26" s="10"/>
      <c r="AL26" s="143">
        <f t="shared" si="0"/>
        <v>2</v>
      </c>
      <c r="AM26" s="380"/>
      <c r="AN26" s="373"/>
    </row>
    <row r="27" spans="1:40" ht="15.6" customHeight="1" x14ac:dyDescent="0.3">
      <c r="A27" s="4" t="s">
        <v>28</v>
      </c>
      <c r="B27" s="235" t="s">
        <v>51</v>
      </c>
      <c r="C27" s="175"/>
      <c r="D27" s="14">
        <v>0</v>
      </c>
      <c r="E27" s="14">
        <v>0</v>
      </c>
      <c r="F27" s="14"/>
      <c r="G27" s="14"/>
      <c r="H27" s="14">
        <v>1</v>
      </c>
      <c r="I27" s="14"/>
      <c r="J27" s="14"/>
      <c r="K27" s="14"/>
      <c r="L27" s="13"/>
      <c r="M27" s="240"/>
      <c r="N27" s="240"/>
      <c r="O27" s="240"/>
      <c r="P27" s="240"/>
      <c r="Q27" s="240"/>
      <c r="R27" s="240"/>
      <c r="S27" s="240"/>
      <c r="T27" s="240"/>
      <c r="U27" s="292"/>
      <c r="V27" s="292"/>
      <c r="W27" s="244"/>
      <c r="X27" s="306"/>
      <c r="Y27" s="306"/>
      <c r="Z27" s="284"/>
      <c r="AA27" s="284"/>
      <c r="AB27" s="284"/>
      <c r="AC27" s="284"/>
      <c r="AD27" s="284"/>
      <c r="AE27" s="284"/>
      <c r="AF27" s="284"/>
      <c r="AG27" s="284"/>
      <c r="AH27" s="267"/>
      <c r="AI27" s="267"/>
      <c r="AJ27" s="310"/>
      <c r="AK27" s="12"/>
      <c r="AL27" s="103">
        <f t="shared" si="0"/>
        <v>1</v>
      </c>
      <c r="AM27" s="377">
        <f>AL27+AL28</f>
        <v>3</v>
      </c>
      <c r="AN27" s="372">
        <f>SUM(C27:Y28)+AJ27+AJ28</f>
        <v>3</v>
      </c>
    </row>
    <row r="28" spans="1:40" ht="15.9" customHeight="1" thickBot="1" x14ac:dyDescent="0.35">
      <c r="A28" s="5"/>
      <c r="B28" s="236" t="s">
        <v>366</v>
      </c>
      <c r="C28" s="176"/>
      <c r="D28" s="19"/>
      <c r="E28" s="19">
        <v>0</v>
      </c>
      <c r="F28" s="19">
        <v>0</v>
      </c>
      <c r="G28" s="19"/>
      <c r="H28" s="19"/>
      <c r="I28" s="19"/>
      <c r="J28" s="19">
        <v>1</v>
      </c>
      <c r="K28" s="19"/>
      <c r="L28" s="20"/>
      <c r="M28" s="241"/>
      <c r="N28" s="241"/>
      <c r="O28" s="241">
        <v>1</v>
      </c>
      <c r="P28" s="241"/>
      <c r="Q28" s="241"/>
      <c r="R28" s="241"/>
      <c r="S28" s="241"/>
      <c r="T28" s="241"/>
      <c r="U28" s="294"/>
      <c r="V28" s="294"/>
      <c r="W28" s="245"/>
      <c r="X28" s="316"/>
      <c r="Y28" s="316"/>
      <c r="Z28" s="285"/>
      <c r="AA28" s="285"/>
      <c r="AB28" s="285"/>
      <c r="AC28" s="285"/>
      <c r="AD28" s="285"/>
      <c r="AE28" s="285"/>
      <c r="AF28" s="285"/>
      <c r="AG28" s="285"/>
      <c r="AH28" s="268"/>
      <c r="AI28" s="268"/>
      <c r="AJ28" s="311"/>
      <c r="AK28" s="10"/>
      <c r="AL28" s="143">
        <f t="shared" si="0"/>
        <v>2</v>
      </c>
      <c r="AM28" s="378"/>
      <c r="AN28" s="373"/>
    </row>
    <row r="29" spans="1:40" ht="15.6" customHeight="1" x14ac:dyDescent="0.3">
      <c r="A29" s="8" t="s">
        <v>29</v>
      </c>
      <c r="B29" s="235" t="s">
        <v>238</v>
      </c>
      <c r="C29" s="177"/>
      <c r="D29" s="11"/>
      <c r="E29" s="11"/>
      <c r="F29" s="11"/>
      <c r="G29" s="11"/>
      <c r="H29" s="11"/>
      <c r="I29" s="11"/>
      <c r="J29" s="11"/>
      <c r="K29" s="11"/>
      <c r="L29" s="238"/>
      <c r="M29" s="15"/>
      <c r="N29" s="238"/>
      <c r="O29" s="238"/>
      <c r="P29" s="238"/>
      <c r="Q29" s="238"/>
      <c r="R29" s="238"/>
      <c r="S29" s="238"/>
      <c r="T29" s="238"/>
      <c r="U29" s="295"/>
      <c r="V29" s="295"/>
      <c r="W29" s="295"/>
      <c r="X29" s="312"/>
      <c r="Y29" s="312"/>
      <c r="Z29" s="267"/>
      <c r="AA29" s="267">
        <v>1</v>
      </c>
      <c r="AB29" s="267"/>
      <c r="AC29" s="267"/>
      <c r="AD29" s="267"/>
      <c r="AE29" s="267"/>
      <c r="AF29" s="267"/>
      <c r="AG29" s="267"/>
      <c r="AH29" s="284"/>
      <c r="AI29" s="284"/>
      <c r="AJ29" s="308"/>
      <c r="AK29" s="12"/>
      <c r="AL29" s="103">
        <f t="shared" si="0"/>
        <v>1</v>
      </c>
      <c r="AM29" s="379">
        <f>AL29+AL30</f>
        <v>2</v>
      </c>
      <c r="AN29" s="372">
        <f>SUM(C29:Y30)+AJ29+AJ30</f>
        <v>1</v>
      </c>
    </row>
    <row r="30" spans="1:40" ht="15.9" customHeight="1" thickBot="1" x14ac:dyDescent="0.35">
      <c r="A30" s="5"/>
      <c r="B30" s="237">
        <v>1495</v>
      </c>
      <c r="C30" s="178"/>
      <c r="D30" s="16"/>
      <c r="E30" s="16"/>
      <c r="F30" s="16"/>
      <c r="G30" s="16"/>
      <c r="H30" s="16"/>
      <c r="I30" s="16"/>
      <c r="J30" s="16"/>
      <c r="K30" s="16"/>
      <c r="L30" s="239"/>
      <c r="M30" s="18"/>
      <c r="N30" s="239"/>
      <c r="O30" s="239"/>
      <c r="P30" s="239"/>
      <c r="Q30" s="239"/>
      <c r="R30" s="239"/>
      <c r="S30" s="239"/>
      <c r="T30" s="239"/>
      <c r="U30" s="293"/>
      <c r="V30" s="293">
        <v>0</v>
      </c>
      <c r="W30" s="293"/>
      <c r="X30" s="307">
        <v>1</v>
      </c>
      <c r="Y30" s="307"/>
      <c r="Z30" s="268"/>
      <c r="AA30" s="268"/>
      <c r="AB30" s="268"/>
      <c r="AC30" s="268"/>
      <c r="AD30" s="268"/>
      <c r="AE30" s="268"/>
      <c r="AF30" s="268"/>
      <c r="AG30" s="268"/>
      <c r="AH30" s="285"/>
      <c r="AI30" s="285"/>
      <c r="AJ30" s="309"/>
      <c r="AK30" s="10"/>
      <c r="AL30" s="143">
        <f t="shared" si="0"/>
        <v>1</v>
      </c>
      <c r="AM30" s="380"/>
      <c r="AN30" s="373"/>
    </row>
    <row r="31" spans="1:40" ht="15.6" customHeight="1" x14ac:dyDescent="0.3">
      <c r="A31" s="4" t="s">
        <v>30</v>
      </c>
      <c r="B31" s="235" t="s">
        <v>123</v>
      </c>
      <c r="C31" s="177"/>
      <c r="D31" s="11"/>
      <c r="E31" s="11"/>
      <c r="F31" s="11"/>
      <c r="G31" s="11"/>
      <c r="H31" s="11"/>
      <c r="I31" s="11"/>
      <c r="J31" s="11"/>
      <c r="K31" s="11"/>
      <c r="L31" s="238"/>
      <c r="M31" s="238"/>
      <c r="N31" s="15"/>
      <c r="O31" s="238"/>
      <c r="P31" s="238"/>
      <c r="Q31" s="238">
        <v>0</v>
      </c>
      <c r="R31" s="238"/>
      <c r="S31" s="238"/>
      <c r="T31" s="238"/>
      <c r="U31" s="295">
        <v>1</v>
      </c>
      <c r="V31" s="295"/>
      <c r="W31" s="295"/>
      <c r="X31" s="312"/>
      <c r="Y31" s="312"/>
      <c r="Z31" s="267"/>
      <c r="AA31" s="267"/>
      <c r="AB31" s="267"/>
      <c r="AC31" s="267"/>
      <c r="AD31" s="267"/>
      <c r="AE31" s="267"/>
      <c r="AF31" s="267"/>
      <c r="AG31" s="267"/>
      <c r="AH31" s="267">
        <v>1</v>
      </c>
      <c r="AI31" s="267"/>
      <c r="AJ31" s="308"/>
      <c r="AK31" s="12"/>
      <c r="AL31" s="103">
        <f t="shared" si="0"/>
        <v>2</v>
      </c>
      <c r="AM31" s="377">
        <f>AL31+AL32</f>
        <v>4</v>
      </c>
      <c r="AN31" s="372">
        <f>SUM(C31:Y32)+AJ31+AJ32</f>
        <v>2</v>
      </c>
    </row>
    <row r="32" spans="1:40" ht="15.9" customHeight="1" thickBot="1" x14ac:dyDescent="0.35">
      <c r="A32" s="5"/>
      <c r="B32" s="236">
        <v>1491</v>
      </c>
      <c r="C32" s="178"/>
      <c r="D32" s="16"/>
      <c r="E32" s="16"/>
      <c r="F32" s="16"/>
      <c r="G32" s="16"/>
      <c r="H32" s="16"/>
      <c r="I32" s="16">
        <v>0</v>
      </c>
      <c r="J32" s="16"/>
      <c r="K32" s="16"/>
      <c r="L32" s="239"/>
      <c r="M32" s="239"/>
      <c r="N32" s="18"/>
      <c r="O32" s="239"/>
      <c r="P32" s="239">
        <v>0</v>
      </c>
      <c r="Q32" s="239"/>
      <c r="R32" s="239"/>
      <c r="S32" s="239"/>
      <c r="T32" s="239"/>
      <c r="U32" s="293"/>
      <c r="V32" s="293"/>
      <c r="W32" s="293"/>
      <c r="X32" s="307"/>
      <c r="Y32" s="307">
        <v>1</v>
      </c>
      <c r="Z32" s="268"/>
      <c r="AA32" s="268"/>
      <c r="AB32" s="268"/>
      <c r="AC32" s="268"/>
      <c r="AD32" s="268"/>
      <c r="AE32" s="268">
        <v>1</v>
      </c>
      <c r="AF32" s="268"/>
      <c r="AG32" s="268"/>
      <c r="AH32" s="268"/>
      <c r="AI32" s="268"/>
      <c r="AJ32" s="309"/>
      <c r="AK32" s="17"/>
      <c r="AL32" s="143">
        <f t="shared" si="0"/>
        <v>2</v>
      </c>
      <c r="AM32" s="378"/>
      <c r="AN32" s="373"/>
    </row>
    <row r="33" spans="1:40" ht="15.6" customHeight="1" x14ac:dyDescent="0.3">
      <c r="A33" s="4" t="s">
        <v>31</v>
      </c>
      <c r="B33" s="235" t="s">
        <v>239</v>
      </c>
      <c r="C33" s="175"/>
      <c r="D33" s="14"/>
      <c r="E33" s="14"/>
      <c r="F33" s="14"/>
      <c r="G33" s="14"/>
      <c r="H33" s="14"/>
      <c r="I33" s="14"/>
      <c r="J33" s="14"/>
      <c r="K33" s="14"/>
      <c r="L33" s="240">
        <v>0</v>
      </c>
      <c r="M33" s="240"/>
      <c r="N33" s="240"/>
      <c r="O33" s="15"/>
      <c r="P33" s="240"/>
      <c r="Q33" s="240"/>
      <c r="R33" s="240"/>
      <c r="S33" s="240"/>
      <c r="T33" s="240"/>
      <c r="U33" s="292"/>
      <c r="V33" s="292"/>
      <c r="W33" s="292">
        <v>1</v>
      </c>
      <c r="X33" s="306"/>
      <c r="Y33" s="306">
        <v>1</v>
      </c>
      <c r="Z33" s="284"/>
      <c r="AA33" s="284"/>
      <c r="AB33" s="284"/>
      <c r="AC33" s="284"/>
      <c r="AD33" s="284"/>
      <c r="AE33" s="284"/>
      <c r="AF33" s="284"/>
      <c r="AG33" s="284"/>
      <c r="AH33" s="284">
        <v>0.5</v>
      </c>
      <c r="AI33" s="284"/>
      <c r="AJ33" s="310"/>
      <c r="AK33" s="12"/>
      <c r="AL33" s="103">
        <f t="shared" si="0"/>
        <v>2.5</v>
      </c>
      <c r="AM33" s="377">
        <f>AL33+AL34</f>
        <v>4</v>
      </c>
      <c r="AN33" s="372">
        <f>SUM(C33:Y34)+AJ33+AJ34</f>
        <v>2.5</v>
      </c>
    </row>
    <row r="34" spans="1:40" ht="15.9" customHeight="1" thickBot="1" x14ac:dyDescent="0.35">
      <c r="A34" s="5"/>
      <c r="B34" s="236">
        <v>1489</v>
      </c>
      <c r="C34" s="178"/>
      <c r="D34" s="16"/>
      <c r="E34" s="16"/>
      <c r="F34" s="16"/>
      <c r="G34" s="16"/>
      <c r="H34" s="16"/>
      <c r="I34" s="16"/>
      <c r="J34" s="16"/>
      <c r="K34" s="16"/>
      <c r="L34" s="239"/>
      <c r="M34" s="239"/>
      <c r="N34" s="239"/>
      <c r="O34" s="18"/>
      <c r="P34" s="239"/>
      <c r="Q34" s="239"/>
      <c r="R34" s="239"/>
      <c r="S34" s="239"/>
      <c r="T34" s="239">
        <v>0</v>
      </c>
      <c r="U34" s="293">
        <v>0.5</v>
      </c>
      <c r="V34" s="293"/>
      <c r="W34" s="293"/>
      <c r="X34" s="307"/>
      <c r="Y34" s="307"/>
      <c r="Z34" s="268"/>
      <c r="AA34" s="268">
        <v>0</v>
      </c>
      <c r="AB34" s="268"/>
      <c r="AC34" s="268"/>
      <c r="AD34" s="268">
        <v>1</v>
      </c>
      <c r="AE34" s="268"/>
      <c r="AF34" s="268"/>
      <c r="AG34" s="268"/>
      <c r="AH34" s="268"/>
      <c r="AI34" s="268"/>
      <c r="AJ34" s="309"/>
      <c r="AK34" s="17"/>
      <c r="AL34" s="143">
        <f t="shared" si="0"/>
        <v>1.5</v>
      </c>
      <c r="AM34" s="378"/>
      <c r="AN34" s="373"/>
    </row>
    <row r="35" spans="1:40" ht="15.6" customHeight="1" x14ac:dyDescent="0.3">
      <c r="A35" s="8" t="s">
        <v>32</v>
      </c>
      <c r="B35" s="235" t="s">
        <v>55</v>
      </c>
      <c r="C35" s="177"/>
      <c r="D35" s="11"/>
      <c r="E35" s="11"/>
      <c r="F35" s="11"/>
      <c r="G35" s="11"/>
      <c r="H35" s="11"/>
      <c r="I35" s="11"/>
      <c r="J35" s="11"/>
      <c r="K35" s="11"/>
      <c r="L35" s="238"/>
      <c r="M35" s="238"/>
      <c r="N35" s="238">
        <v>1</v>
      </c>
      <c r="O35" s="238"/>
      <c r="P35" s="15"/>
      <c r="Q35" s="238"/>
      <c r="R35" s="238"/>
      <c r="S35" s="238"/>
      <c r="T35" s="238">
        <v>0</v>
      </c>
      <c r="U35" s="295"/>
      <c r="V35" s="295"/>
      <c r="W35" s="295"/>
      <c r="X35" s="312">
        <v>1</v>
      </c>
      <c r="Y35" s="312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308"/>
      <c r="AK35" s="12"/>
      <c r="AL35" s="103">
        <f t="shared" si="0"/>
        <v>2</v>
      </c>
      <c r="AM35" s="379">
        <f>AL35+AL36</f>
        <v>2</v>
      </c>
      <c r="AN35" s="372">
        <f>SUM(C35:Y36)+AJ35+AJ36</f>
        <v>2</v>
      </c>
    </row>
    <row r="36" spans="1:40" ht="15.9" customHeight="1" thickBot="1" x14ac:dyDescent="0.35">
      <c r="A36" s="9"/>
      <c r="B36" s="236">
        <v>1488</v>
      </c>
      <c r="C36" s="178">
        <v>0</v>
      </c>
      <c r="D36" s="16"/>
      <c r="E36" s="16"/>
      <c r="F36" s="16"/>
      <c r="G36" s="16"/>
      <c r="H36" s="16"/>
      <c r="I36" s="16"/>
      <c r="J36" s="16"/>
      <c r="K36" s="16"/>
      <c r="L36" s="239"/>
      <c r="M36" s="239"/>
      <c r="N36" s="239"/>
      <c r="O36" s="239"/>
      <c r="P36" s="18"/>
      <c r="Q36" s="239"/>
      <c r="R36" s="239"/>
      <c r="S36" s="239"/>
      <c r="T36" s="239"/>
      <c r="U36" s="293"/>
      <c r="V36" s="293"/>
      <c r="W36" s="293">
        <v>0</v>
      </c>
      <c r="X36" s="307"/>
      <c r="Y36" s="307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309"/>
      <c r="AK36" s="17"/>
      <c r="AL36" s="143">
        <f t="shared" si="0"/>
        <v>0</v>
      </c>
      <c r="AM36" s="380"/>
      <c r="AN36" s="373"/>
    </row>
    <row r="37" spans="1:40" ht="15.6" customHeight="1" x14ac:dyDescent="0.3">
      <c r="A37" s="4" t="s">
        <v>33</v>
      </c>
      <c r="B37" s="235" t="s">
        <v>223</v>
      </c>
      <c r="C37" s="177">
        <v>0</v>
      </c>
      <c r="D37" s="11"/>
      <c r="E37" s="11"/>
      <c r="F37" s="11">
        <v>0</v>
      </c>
      <c r="G37" s="11"/>
      <c r="H37" s="11"/>
      <c r="I37" s="11"/>
      <c r="J37" s="11"/>
      <c r="K37" s="11"/>
      <c r="L37" s="238"/>
      <c r="M37" s="238"/>
      <c r="N37" s="238"/>
      <c r="O37" s="238"/>
      <c r="P37" s="238"/>
      <c r="Q37" s="15"/>
      <c r="R37" s="238"/>
      <c r="S37" s="242"/>
      <c r="T37" s="242"/>
      <c r="U37" s="290"/>
      <c r="V37" s="290"/>
      <c r="W37" s="290"/>
      <c r="X37" s="267"/>
      <c r="Y37" s="267"/>
      <c r="Z37" s="267">
        <v>1</v>
      </c>
      <c r="AA37" s="267"/>
      <c r="AB37" s="267"/>
      <c r="AC37" s="267"/>
      <c r="AD37" s="267"/>
      <c r="AE37" s="267"/>
      <c r="AF37" s="267"/>
      <c r="AG37" s="267"/>
      <c r="AH37" s="267">
        <v>0.5</v>
      </c>
      <c r="AI37" s="267"/>
      <c r="AJ37" s="308"/>
      <c r="AK37" s="12"/>
      <c r="AL37" s="103">
        <f t="shared" si="0"/>
        <v>1.5</v>
      </c>
      <c r="AM37" s="377">
        <f>AL37+AL38</f>
        <v>3.5</v>
      </c>
      <c r="AN37" s="372">
        <f>SUM(C37:Y38)+AJ37+AJ38</f>
        <v>2</v>
      </c>
    </row>
    <row r="38" spans="1:40" ht="15.9" customHeight="1" thickBot="1" x14ac:dyDescent="0.35">
      <c r="A38" s="5"/>
      <c r="B38" s="236">
        <v>1462</v>
      </c>
      <c r="C38" s="178"/>
      <c r="D38" s="16"/>
      <c r="E38" s="16"/>
      <c r="F38" s="16"/>
      <c r="G38" s="16"/>
      <c r="H38" s="16"/>
      <c r="I38" s="16"/>
      <c r="J38" s="16"/>
      <c r="K38" s="16">
        <v>1</v>
      </c>
      <c r="L38" s="239"/>
      <c r="M38" s="239"/>
      <c r="N38" s="239">
        <v>1</v>
      </c>
      <c r="O38" s="239"/>
      <c r="P38" s="239"/>
      <c r="Q38" s="18"/>
      <c r="R38" s="239">
        <v>0</v>
      </c>
      <c r="S38" s="243"/>
      <c r="T38" s="243"/>
      <c r="U38" s="291"/>
      <c r="V38" s="291"/>
      <c r="W38" s="291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309"/>
      <c r="AK38" s="17"/>
      <c r="AL38" s="143">
        <f t="shared" si="0"/>
        <v>2</v>
      </c>
      <c r="AM38" s="378"/>
      <c r="AN38" s="373"/>
    </row>
    <row r="39" spans="1:40" ht="15.6" x14ac:dyDescent="0.3">
      <c r="A39" s="4" t="s">
        <v>34</v>
      </c>
      <c r="B39" s="235" t="s">
        <v>157</v>
      </c>
      <c r="C39" s="177"/>
      <c r="D39" s="11"/>
      <c r="E39" s="11"/>
      <c r="F39" s="11"/>
      <c r="G39" s="11"/>
      <c r="H39" s="11"/>
      <c r="I39" s="11"/>
      <c r="J39" s="11"/>
      <c r="K39" s="11"/>
      <c r="L39" s="238"/>
      <c r="M39" s="238"/>
      <c r="N39" s="238"/>
      <c r="O39" s="238"/>
      <c r="P39" s="238"/>
      <c r="Q39" s="238">
        <v>1</v>
      </c>
      <c r="R39" s="15"/>
      <c r="S39" s="242"/>
      <c r="T39" s="242">
        <v>0</v>
      </c>
      <c r="U39" s="290"/>
      <c r="V39" s="290">
        <v>0</v>
      </c>
      <c r="W39" s="290"/>
      <c r="X39" s="267"/>
      <c r="Y39" s="267"/>
      <c r="Z39" s="267"/>
      <c r="AA39" s="267">
        <v>0</v>
      </c>
      <c r="AB39" s="267"/>
      <c r="AC39" s="267"/>
      <c r="AD39" s="267"/>
      <c r="AE39" s="267"/>
      <c r="AF39" s="267"/>
      <c r="AG39" s="267"/>
      <c r="AH39" s="267"/>
      <c r="AI39" s="267"/>
      <c r="AJ39" s="308"/>
      <c r="AL39" s="103">
        <f t="shared" si="0"/>
        <v>1</v>
      </c>
      <c r="AM39" s="377">
        <f>AL39+AL40</f>
        <v>3</v>
      </c>
      <c r="AN39" s="372">
        <f>SUM(C39:Y40)+AJ39+AJ40</f>
        <v>2</v>
      </c>
    </row>
    <row r="40" spans="1:40" ht="16.2" thickBot="1" x14ac:dyDescent="0.35">
      <c r="A40" s="5"/>
      <c r="B40" s="236">
        <v>1458</v>
      </c>
      <c r="C40" s="178"/>
      <c r="D40" s="16"/>
      <c r="E40" s="16"/>
      <c r="F40" s="16"/>
      <c r="G40" s="16">
        <v>0</v>
      </c>
      <c r="H40" s="16"/>
      <c r="I40" s="16"/>
      <c r="J40" s="16"/>
      <c r="K40" s="16">
        <v>1</v>
      </c>
      <c r="L40" s="239"/>
      <c r="M40" s="239"/>
      <c r="N40" s="239"/>
      <c r="O40" s="239"/>
      <c r="P40" s="239"/>
      <c r="Q40" s="239"/>
      <c r="R40" s="18"/>
      <c r="S40" s="243"/>
      <c r="T40" s="243"/>
      <c r="U40" s="291"/>
      <c r="V40" s="291"/>
      <c r="W40" s="291"/>
      <c r="X40" s="268"/>
      <c r="Y40" s="268"/>
      <c r="Z40" s="268"/>
      <c r="AA40" s="268"/>
      <c r="AB40" s="268"/>
      <c r="AC40" s="268"/>
      <c r="AD40" s="268">
        <v>1</v>
      </c>
      <c r="AE40" s="268"/>
      <c r="AF40" s="268"/>
      <c r="AG40" s="268"/>
      <c r="AH40" s="268"/>
      <c r="AI40" s="268"/>
      <c r="AJ40" s="309"/>
      <c r="AL40" s="143">
        <f t="shared" si="0"/>
        <v>2</v>
      </c>
      <c r="AM40" s="378"/>
      <c r="AN40" s="373"/>
    </row>
    <row r="41" spans="1:40" ht="15.6" x14ac:dyDescent="0.3">
      <c r="A41" s="4" t="s">
        <v>35</v>
      </c>
      <c r="B41" s="235" t="s">
        <v>254</v>
      </c>
      <c r="C41" s="177">
        <v>0</v>
      </c>
      <c r="D41" s="11"/>
      <c r="E41" s="11"/>
      <c r="F41" s="11"/>
      <c r="G41" s="11"/>
      <c r="H41" s="11"/>
      <c r="I41" s="11"/>
      <c r="J41" s="11"/>
      <c r="K41" s="11"/>
      <c r="L41" s="238"/>
      <c r="M41" s="238"/>
      <c r="N41" s="238"/>
      <c r="O41" s="238"/>
      <c r="P41" s="238"/>
      <c r="Q41" s="238"/>
      <c r="R41" s="238"/>
      <c r="S41" s="15"/>
      <c r="T41" s="242"/>
      <c r="U41" s="290"/>
      <c r="V41" s="290"/>
      <c r="W41" s="290"/>
      <c r="X41" s="267"/>
      <c r="Y41" s="267">
        <v>1</v>
      </c>
      <c r="Z41" s="267"/>
      <c r="AA41" s="267">
        <v>0.5</v>
      </c>
      <c r="AB41" s="267"/>
      <c r="AC41" s="267"/>
      <c r="AD41" s="267"/>
      <c r="AE41" s="267"/>
      <c r="AF41" s="267"/>
      <c r="AG41" s="267"/>
      <c r="AH41" s="267"/>
      <c r="AI41" s="267"/>
      <c r="AJ41" s="308"/>
      <c r="AK41" s="12"/>
      <c r="AL41" s="103">
        <f t="shared" si="0"/>
        <v>1.5</v>
      </c>
      <c r="AM41" s="377">
        <f>AL41+AL42</f>
        <v>4.5</v>
      </c>
      <c r="AN41" s="372">
        <f>SUM(C41:Y42)+AJ41+AJ42</f>
        <v>4</v>
      </c>
    </row>
    <row r="42" spans="1:40" ht="16.2" thickBot="1" x14ac:dyDescent="0.35">
      <c r="A42" s="5"/>
      <c r="B42" s="236">
        <v>1413</v>
      </c>
      <c r="C42" s="178"/>
      <c r="D42" s="16"/>
      <c r="E42" s="16"/>
      <c r="F42" s="16">
        <v>1</v>
      </c>
      <c r="G42" s="16"/>
      <c r="H42" s="16">
        <v>0</v>
      </c>
      <c r="I42" s="16">
        <v>0</v>
      </c>
      <c r="J42" s="16"/>
      <c r="K42" s="16"/>
      <c r="L42" s="239"/>
      <c r="M42" s="239"/>
      <c r="N42" s="239"/>
      <c r="O42" s="239"/>
      <c r="P42" s="239"/>
      <c r="Q42" s="239"/>
      <c r="R42" s="239"/>
      <c r="S42" s="18"/>
      <c r="T42" s="243"/>
      <c r="U42" s="291"/>
      <c r="V42" s="291"/>
      <c r="W42" s="291">
        <v>1</v>
      </c>
      <c r="X42" s="268">
        <v>1</v>
      </c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309"/>
      <c r="AK42" s="17"/>
      <c r="AL42" s="143">
        <f t="shared" si="0"/>
        <v>3</v>
      </c>
      <c r="AM42" s="378"/>
      <c r="AN42" s="373"/>
    </row>
    <row r="43" spans="1:40" ht="15.6" x14ac:dyDescent="0.3">
      <c r="A43" s="4" t="s">
        <v>36</v>
      </c>
      <c r="B43" s="235" t="s">
        <v>294</v>
      </c>
      <c r="C43" s="225">
        <v>0</v>
      </c>
      <c r="D43" s="238"/>
      <c r="E43" s="238"/>
      <c r="F43" s="238">
        <v>0</v>
      </c>
      <c r="G43" s="238"/>
      <c r="H43" s="238"/>
      <c r="I43" s="238">
        <v>0</v>
      </c>
      <c r="J43" s="238"/>
      <c r="K43" s="238"/>
      <c r="L43" s="238"/>
      <c r="M43" s="238"/>
      <c r="N43" s="238"/>
      <c r="O43" s="238">
        <v>1</v>
      </c>
      <c r="P43" s="238"/>
      <c r="Q43" s="238"/>
      <c r="R43" s="238"/>
      <c r="S43" s="238"/>
      <c r="T43" s="15"/>
      <c r="U43" s="290"/>
      <c r="V43" s="290"/>
      <c r="W43" s="290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308"/>
      <c r="AL43" s="103">
        <f t="shared" si="0"/>
        <v>1</v>
      </c>
      <c r="AM43" s="375">
        <f>AL43+AL44</f>
        <v>4</v>
      </c>
      <c r="AN43" s="372">
        <f>SUM(C43:Y44)+AJ43+AJ44</f>
        <v>3</v>
      </c>
    </row>
    <row r="44" spans="1:40" ht="16.2" thickBot="1" x14ac:dyDescent="0.35">
      <c r="A44" s="5"/>
      <c r="B44" s="236">
        <v>1379</v>
      </c>
      <c r="C44" s="226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>
        <v>1</v>
      </c>
      <c r="Q44" s="239"/>
      <c r="R44" s="239">
        <v>1</v>
      </c>
      <c r="S44" s="239"/>
      <c r="T44" s="18"/>
      <c r="U44" s="291"/>
      <c r="V44" s="291"/>
      <c r="W44" s="291"/>
      <c r="X44" s="268"/>
      <c r="Y44" s="268"/>
      <c r="Z44" s="268"/>
      <c r="AA44" s="268"/>
      <c r="AB44" s="268">
        <v>1</v>
      </c>
      <c r="AC44" s="268"/>
      <c r="AD44" s="268"/>
      <c r="AE44" s="268"/>
      <c r="AF44" s="268"/>
      <c r="AG44" s="268"/>
      <c r="AH44" s="268"/>
      <c r="AI44" s="268"/>
      <c r="AJ44" s="309"/>
      <c r="AL44" s="143">
        <f t="shared" si="0"/>
        <v>3</v>
      </c>
      <c r="AM44" s="376"/>
      <c r="AN44" s="373"/>
    </row>
    <row r="45" spans="1:40" ht="15.6" x14ac:dyDescent="0.3">
      <c r="A45" s="4" t="s">
        <v>37</v>
      </c>
      <c r="B45" s="235" t="s">
        <v>65</v>
      </c>
      <c r="C45" s="225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>
        <v>0.5</v>
      </c>
      <c r="P45" s="238"/>
      <c r="Q45" s="238"/>
      <c r="R45" s="238"/>
      <c r="S45" s="238"/>
      <c r="T45" s="242"/>
      <c r="U45" s="15"/>
      <c r="V45" s="290">
        <v>0</v>
      </c>
      <c r="W45" s="290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308"/>
      <c r="AL45" s="103">
        <f t="shared" si="0"/>
        <v>0.5</v>
      </c>
      <c r="AM45" s="375">
        <f>AL45+AL46</f>
        <v>1.5</v>
      </c>
      <c r="AN45" s="372">
        <f>SUM(C45:Y46)+AJ45+AJ46</f>
        <v>0.5</v>
      </c>
    </row>
    <row r="46" spans="1:40" ht="16.2" thickBot="1" x14ac:dyDescent="0.35">
      <c r="A46" s="5"/>
      <c r="B46" s="236">
        <v>1324</v>
      </c>
      <c r="C46" s="226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>
        <v>0</v>
      </c>
      <c r="O46" s="239"/>
      <c r="P46" s="239"/>
      <c r="Q46" s="239"/>
      <c r="R46" s="239"/>
      <c r="S46" s="239"/>
      <c r="T46" s="243"/>
      <c r="U46" s="18"/>
      <c r="V46" s="291"/>
      <c r="W46" s="291"/>
      <c r="X46" s="268"/>
      <c r="Y46" s="268"/>
      <c r="Z46" s="268"/>
      <c r="AA46" s="268"/>
      <c r="AB46" s="268"/>
      <c r="AC46" s="268">
        <v>0.5</v>
      </c>
      <c r="AD46" s="268"/>
      <c r="AE46" s="268">
        <v>0.5</v>
      </c>
      <c r="AF46" s="268"/>
      <c r="AG46" s="268"/>
      <c r="AH46" s="268">
        <v>0</v>
      </c>
      <c r="AI46" s="268"/>
      <c r="AJ46" s="309"/>
      <c r="AL46" s="143">
        <f t="shared" si="0"/>
        <v>1</v>
      </c>
      <c r="AM46" s="376"/>
      <c r="AN46" s="373"/>
    </row>
    <row r="47" spans="1:40" ht="15.6" x14ac:dyDescent="0.3">
      <c r="A47" s="4" t="s">
        <v>38</v>
      </c>
      <c r="B47" s="235" t="s">
        <v>56</v>
      </c>
      <c r="C47" s="225"/>
      <c r="D47" s="238"/>
      <c r="E47" s="238"/>
      <c r="F47" s="238"/>
      <c r="G47" s="238">
        <v>0</v>
      </c>
      <c r="H47" s="238"/>
      <c r="I47" s="238"/>
      <c r="J47" s="238">
        <v>0</v>
      </c>
      <c r="K47" s="238"/>
      <c r="L47" s="238"/>
      <c r="M47" s="238">
        <v>1</v>
      </c>
      <c r="N47" s="238"/>
      <c r="O47" s="238"/>
      <c r="P47" s="238"/>
      <c r="Q47" s="238"/>
      <c r="R47" s="238"/>
      <c r="S47" s="238"/>
      <c r="T47" s="242"/>
      <c r="U47" s="290"/>
      <c r="V47" s="286"/>
      <c r="W47" s="290"/>
      <c r="X47" s="267"/>
      <c r="Y47" s="267"/>
      <c r="Z47" s="267"/>
      <c r="AA47" s="267">
        <v>0</v>
      </c>
      <c r="AB47" s="267"/>
      <c r="AC47" s="267"/>
      <c r="AD47" s="267"/>
      <c r="AE47" s="267"/>
      <c r="AF47" s="267"/>
      <c r="AG47" s="267"/>
      <c r="AH47" s="267"/>
      <c r="AI47" s="267"/>
      <c r="AJ47" s="308"/>
      <c r="AL47" s="103">
        <f t="shared" si="0"/>
        <v>1</v>
      </c>
      <c r="AM47" s="375">
        <f>AL47+AL48</f>
        <v>3</v>
      </c>
      <c r="AN47" s="372">
        <f>SUM(C47:Y48)+AJ47+AJ48</f>
        <v>3</v>
      </c>
    </row>
    <row r="48" spans="1:40" ht="16.2" thickBot="1" x14ac:dyDescent="0.35">
      <c r="A48" s="5"/>
      <c r="B48" s="236" t="s">
        <v>365</v>
      </c>
      <c r="C48" s="226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>
        <v>1</v>
      </c>
      <c r="S48" s="239"/>
      <c r="T48" s="243"/>
      <c r="U48" s="291">
        <v>1</v>
      </c>
      <c r="V48" s="287"/>
      <c r="W48" s="291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>
        <v>0</v>
      </c>
      <c r="AI48" s="268"/>
      <c r="AJ48" s="309"/>
      <c r="AL48" s="143">
        <f t="shared" si="0"/>
        <v>2</v>
      </c>
      <c r="AM48" s="376"/>
      <c r="AN48" s="373"/>
    </row>
    <row r="49" spans="1:40" ht="15.75" customHeight="1" x14ac:dyDescent="0.3">
      <c r="A49" s="4" t="s">
        <v>62</v>
      </c>
      <c r="B49" s="235" t="s">
        <v>298</v>
      </c>
      <c r="C49" s="225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>
        <v>1</v>
      </c>
      <c r="Q49" s="238"/>
      <c r="R49" s="238"/>
      <c r="S49" s="238">
        <v>0</v>
      </c>
      <c r="T49" s="242"/>
      <c r="U49" s="290"/>
      <c r="V49" s="290"/>
      <c r="W49" s="286"/>
      <c r="X49" s="267"/>
      <c r="Y49" s="267"/>
      <c r="Z49" s="267"/>
      <c r="AA49" s="267"/>
      <c r="AB49" s="267"/>
      <c r="AC49" s="267"/>
      <c r="AD49" s="267"/>
      <c r="AE49" s="267"/>
      <c r="AF49" s="267">
        <v>1</v>
      </c>
      <c r="AG49" s="267"/>
      <c r="AH49" s="267"/>
      <c r="AI49" s="267"/>
      <c r="AJ49" s="308"/>
      <c r="AL49" s="103">
        <f t="shared" si="0"/>
        <v>2</v>
      </c>
      <c r="AM49" s="370">
        <f>AL49+AL50</f>
        <v>2</v>
      </c>
      <c r="AN49" s="372">
        <f>SUM(C49:Y50)+AJ49+AJ50</f>
        <v>1</v>
      </c>
    </row>
    <row r="50" spans="1:40" ht="16.5" customHeight="1" thickBot="1" x14ac:dyDescent="0.35">
      <c r="A50" s="5"/>
      <c r="B50" s="236">
        <v>1191</v>
      </c>
      <c r="C50" s="226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>
        <v>0</v>
      </c>
      <c r="P50" s="239"/>
      <c r="Q50" s="239"/>
      <c r="R50" s="239"/>
      <c r="S50" s="239"/>
      <c r="T50" s="243"/>
      <c r="U50" s="291"/>
      <c r="V50" s="291"/>
      <c r="W50" s="287"/>
      <c r="X50" s="268"/>
      <c r="Y50" s="268"/>
      <c r="Z50" s="268"/>
      <c r="AA50" s="268">
        <v>0</v>
      </c>
      <c r="AB50" s="268"/>
      <c r="AC50" s="268"/>
      <c r="AD50" s="268">
        <v>0</v>
      </c>
      <c r="AE50" s="268"/>
      <c r="AF50" s="268"/>
      <c r="AG50" s="268"/>
      <c r="AH50" s="268">
        <v>0</v>
      </c>
      <c r="AI50" s="268"/>
      <c r="AJ50" s="309"/>
      <c r="AL50" s="143">
        <f t="shared" si="0"/>
        <v>0</v>
      </c>
      <c r="AM50" s="371"/>
      <c r="AN50" s="373"/>
    </row>
    <row r="51" spans="1:40" ht="16.5" customHeight="1" x14ac:dyDescent="0.3">
      <c r="A51" s="4" t="s">
        <v>63</v>
      </c>
      <c r="B51" s="96" t="s">
        <v>233</v>
      </c>
      <c r="C51" s="225"/>
      <c r="D51" s="238"/>
      <c r="E51" s="238"/>
      <c r="F51" s="238"/>
      <c r="G51" s="238"/>
      <c r="H51" s="238"/>
      <c r="I51" s="238"/>
      <c r="J51" s="238"/>
      <c r="K51" s="238">
        <v>0</v>
      </c>
      <c r="L51" s="238"/>
      <c r="M51" s="238">
        <v>0</v>
      </c>
      <c r="N51" s="238"/>
      <c r="O51" s="238"/>
      <c r="P51" s="238"/>
      <c r="Q51" s="238"/>
      <c r="R51" s="238"/>
      <c r="S51" s="238">
        <v>0</v>
      </c>
      <c r="T51" s="242"/>
      <c r="U51" s="290"/>
      <c r="V51" s="290"/>
      <c r="W51" s="290"/>
      <c r="X51" s="15"/>
      <c r="Y51" s="267"/>
      <c r="Z51" s="267"/>
      <c r="AA51" s="267"/>
      <c r="AB51" s="267"/>
      <c r="AC51" s="267">
        <v>1</v>
      </c>
      <c r="AD51" s="267"/>
      <c r="AE51" s="267"/>
      <c r="AF51" s="267"/>
      <c r="AG51" s="267"/>
      <c r="AH51" s="267"/>
      <c r="AI51" s="267"/>
      <c r="AJ51" s="308"/>
      <c r="AL51" s="103">
        <f t="shared" si="0"/>
        <v>1</v>
      </c>
      <c r="AM51" s="370">
        <f>AL51+AL52</f>
        <v>3</v>
      </c>
      <c r="AN51" s="372">
        <f>SUM(C51:Y52)+AJ51+AJ52</f>
        <v>0</v>
      </c>
    </row>
    <row r="52" spans="1:40" ht="16.5" customHeight="1" thickBot="1" x14ac:dyDescent="0.35">
      <c r="A52" s="5"/>
      <c r="B52" s="236">
        <v>0</v>
      </c>
      <c r="C52" s="226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>
        <v>0</v>
      </c>
      <c r="Q52" s="239"/>
      <c r="R52" s="239"/>
      <c r="S52" s="239"/>
      <c r="T52" s="243"/>
      <c r="U52" s="291"/>
      <c r="V52" s="291"/>
      <c r="W52" s="291"/>
      <c r="X52" s="18"/>
      <c r="Y52" s="268"/>
      <c r="Z52" s="268"/>
      <c r="AA52" s="268"/>
      <c r="AB52" s="268"/>
      <c r="AC52" s="268"/>
      <c r="AD52" s="268"/>
      <c r="AE52" s="268"/>
      <c r="AF52" s="268"/>
      <c r="AG52" s="268">
        <v>1</v>
      </c>
      <c r="AH52" s="268"/>
      <c r="AI52" s="268">
        <v>1</v>
      </c>
      <c r="AJ52" s="309"/>
      <c r="AL52" s="143">
        <f t="shared" si="0"/>
        <v>2</v>
      </c>
      <c r="AM52" s="371"/>
      <c r="AN52" s="373"/>
    </row>
    <row r="53" spans="1:40" ht="15.6" x14ac:dyDescent="0.3">
      <c r="A53" s="4" t="s">
        <v>67</v>
      </c>
      <c r="B53" s="235" t="s">
        <v>299</v>
      </c>
      <c r="C53" s="225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>
        <v>0</v>
      </c>
      <c r="O53" s="238"/>
      <c r="P53" s="238"/>
      <c r="Q53" s="238"/>
      <c r="R53" s="238"/>
      <c r="S53" s="238"/>
      <c r="T53" s="242"/>
      <c r="U53" s="290"/>
      <c r="V53" s="290"/>
      <c r="W53" s="290"/>
      <c r="X53" s="267"/>
      <c r="Y53" s="15"/>
      <c r="Z53" s="267"/>
      <c r="AA53" s="267"/>
      <c r="AB53" s="267"/>
      <c r="AC53" s="267"/>
      <c r="AD53" s="267"/>
      <c r="AE53" s="267"/>
      <c r="AF53" s="267"/>
      <c r="AG53" s="267">
        <v>1</v>
      </c>
      <c r="AH53" s="267"/>
      <c r="AI53" s="267"/>
      <c r="AJ53" s="308">
        <v>1</v>
      </c>
      <c r="AL53" s="103">
        <f t="shared" ref="AL53:AL56" si="1">SUM(C53:AJ53)</f>
        <v>2</v>
      </c>
      <c r="AM53" s="370">
        <f>AL53+AL54</f>
        <v>3</v>
      </c>
      <c r="AN53" s="372">
        <f>SUM(C53:Y54)+AJ53+AJ54</f>
        <v>1</v>
      </c>
    </row>
    <row r="54" spans="1:40" ht="16.2" thickBot="1" x14ac:dyDescent="0.35">
      <c r="A54" s="5"/>
      <c r="B54" s="266" t="s">
        <v>234</v>
      </c>
      <c r="C54" s="226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>
        <v>0</v>
      </c>
      <c r="P54" s="239"/>
      <c r="Q54" s="239"/>
      <c r="R54" s="239"/>
      <c r="S54" s="239">
        <v>0</v>
      </c>
      <c r="T54" s="243"/>
      <c r="U54" s="291"/>
      <c r="V54" s="291"/>
      <c r="W54" s="291"/>
      <c r="X54" s="268"/>
      <c r="Y54" s="18"/>
      <c r="Z54" s="268"/>
      <c r="AA54" s="268"/>
      <c r="AB54" s="268">
        <v>1</v>
      </c>
      <c r="AC54" s="268"/>
      <c r="AD54" s="268"/>
      <c r="AE54" s="268"/>
      <c r="AF54" s="268"/>
      <c r="AG54" s="268"/>
      <c r="AH54" s="268"/>
      <c r="AI54" s="268"/>
      <c r="AJ54" s="309"/>
      <c r="AL54" s="143">
        <f t="shared" si="1"/>
        <v>1</v>
      </c>
      <c r="AM54" s="371"/>
      <c r="AN54" s="373"/>
    </row>
    <row r="55" spans="1:40" ht="15.6" x14ac:dyDescent="0.3">
      <c r="A55" s="4" t="s">
        <v>78</v>
      </c>
      <c r="B55" s="235" t="s">
        <v>145</v>
      </c>
      <c r="C55" s="225"/>
      <c r="D55" s="238"/>
      <c r="E55" s="238"/>
      <c r="F55" s="238"/>
      <c r="G55" s="238"/>
      <c r="H55" s="238"/>
      <c r="I55" s="238"/>
      <c r="J55" s="238">
        <v>0</v>
      </c>
      <c r="K55" s="238"/>
      <c r="L55" s="238"/>
      <c r="M55" s="238"/>
      <c r="N55" s="238"/>
      <c r="O55" s="238"/>
      <c r="P55" s="238"/>
      <c r="Q55" s="238"/>
      <c r="R55" s="238"/>
      <c r="S55" s="238"/>
      <c r="T55" s="242"/>
      <c r="U55" s="290"/>
      <c r="V55" s="290"/>
      <c r="W55" s="290"/>
      <c r="X55" s="267"/>
      <c r="Y55" s="267"/>
      <c r="Z55" s="15"/>
      <c r="AA55" s="267"/>
      <c r="AB55" s="267">
        <v>1</v>
      </c>
      <c r="AC55" s="267"/>
      <c r="AD55" s="267">
        <v>0</v>
      </c>
      <c r="AE55" s="267"/>
      <c r="AF55" s="267"/>
      <c r="AG55" s="267"/>
      <c r="AH55" s="267"/>
      <c r="AI55" s="267"/>
      <c r="AJ55" s="308"/>
      <c r="AL55" s="103">
        <f t="shared" si="1"/>
        <v>1</v>
      </c>
      <c r="AM55" s="370">
        <f>AL55+AL56</f>
        <v>1.5</v>
      </c>
      <c r="AN55" s="372">
        <f>SUM(C55:Y56)+AJ55+AJ56</f>
        <v>0</v>
      </c>
    </row>
    <row r="56" spans="1:40" ht="16.2" thickBot="1" x14ac:dyDescent="0.35">
      <c r="A56" s="5"/>
      <c r="B56" s="266" t="s">
        <v>234</v>
      </c>
      <c r="C56" s="226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9"/>
      <c r="P56" s="239"/>
      <c r="Q56" s="239">
        <v>0</v>
      </c>
      <c r="R56" s="239"/>
      <c r="S56" s="239"/>
      <c r="T56" s="243"/>
      <c r="U56" s="291"/>
      <c r="V56" s="291"/>
      <c r="W56" s="291"/>
      <c r="X56" s="268"/>
      <c r="Y56" s="268"/>
      <c r="Z56" s="18"/>
      <c r="AA56" s="268"/>
      <c r="AB56" s="268"/>
      <c r="AC56" s="268"/>
      <c r="AD56" s="268"/>
      <c r="AE56" s="268"/>
      <c r="AF56" s="268"/>
      <c r="AG56" s="268">
        <v>0.5</v>
      </c>
      <c r="AH56" s="268"/>
      <c r="AI56" s="268"/>
      <c r="AJ56" s="309"/>
      <c r="AL56" s="143">
        <f t="shared" si="1"/>
        <v>0.5</v>
      </c>
      <c r="AM56" s="371"/>
      <c r="AN56" s="373"/>
    </row>
    <row r="57" spans="1:40" ht="15.6" x14ac:dyDescent="0.3">
      <c r="A57" s="4" t="s">
        <v>79</v>
      </c>
      <c r="B57" s="235" t="s">
        <v>295</v>
      </c>
      <c r="C57" s="225"/>
      <c r="D57" s="238"/>
      <c r="E57" s="238"/>
      <c r="F57" s="238"/>
      <c r="G57" s="238"/>
      <c r="H57" s="238"/>
      <c r="I57" s="238"/>
      <c r="J57" s="238"/>
      <c r="K57" s="238">
        <v>0</v>
      </c>
      <c r="L57" s="238"/>
      <c r="M57" s="238"/>
      <c r="N57" s="238"/>
      <c r="O57" s="238">
        <v>1</v>
      </c>
      <c r="P57" s="238"/>
      <c r="Q57" s="238"/>
      <c r="R57" s="238"/>
      <c r="S57" s="238"/>
      <c r="T57" s="242"/>
      <c r="U57" s="290"/>
      <c r="V57" s="290"/>
      <c r="W57" s="290">
        <v>1</v>
      </c>
      <c r="X57" s="267"/>
      <c r="Y57" s="267"/>
      <c r="Z57" s="267"/>
      <c r="AA57" s="286"/>
      <c r="AB57" s="267"/>
      <c r="AC57" s="267"/>
      <c r="AD57" s="267"/>
      <c r="AE57" s="267"/>
      <c r="AF57" s="267"/>
      <c r="AG57" s="267"/>
      <c r="AH57" s="267"/>
      <c r="AI57" s="267"/>
      <c r="AJ57" s="308"/>
      <c r="AL57" s="103">
        <f t="shared" ref="AL57:AL60" si="2">SUM(C57:AJ57)</f>
        <v>2</v>
      </c>
      <c r="AM57" s="370">
        <f>AL57+AL58</f>
        <v>4.5</v>
      </c>
      <c r="AN57" s="372">
        <f>SUM(C57:Y58)+AJ57+AJ58</f>
        <v>4.5</v>
      </c>
    </row>
    <row r="58" spans="1:40" ht="16.2" thickBot="1" x14ac:dyDescent="0.35">
      <c r="A58" s="5"/>
      <c r="B58" s="236">
        <v>0</v>
      </c>
      <c r="C58" s="226"/>
      <c r="D58" s="239"/>
      <c r="E58" s="239"/>
      <c r="F58" s="239"/>
      <c r="G58" s="239"/>
      <c r="H58" s="239"/>
      <c r="I58" s="239"/>
      <c r="J58" s="239"/>
      <c r="K58" s="239"/>
      <c r="L58" s="239"/>
      <c r="M58" s="239">
        <v>0</v>
      </c>
      <c r="N58" s="239"/>
      <c r="O58" s="239"/>
      <c r="P58" s="239"/>
      <c r="Q58" s="239">
        <v>1</v>
      </c>
      <c r="R58" s="239"/>
      <c r="S58" s="239">
        <v>0.5</v>
      </c>
      <c r="T58" s="243"/>
      <c r="U58" s="291"/>
      <c r="V58" s="291">
        <v>1</v>
      </c>
      <c r="W58" s="291"/>
      <c r="X58" s="268"/>
      <c r="Y58" s="268"/>
      <c r="Z58" s="268"/>
      <c r="AA58" s="287"/>
      <c r="AB58" s="268"/>
      <c r="AC58" s="268"/>
      <c r="AD58" s="268"/>
      <c r="AE58" s="268"/>
      <c r="AF58" s="268"/>
      <c r="AG58" s="268"/>
      <c r="AH58" s="268"/>
      <c r="AI58" s="268"/>
      <c r="AJ58" s="309"/>
      <c r="AL58" s="143">
        <f t="shared" si="2"/>
        <v>2.5</v>
      </c>
      <c r="AM58" s="371"/>
      <c r="AN58" s="373"/>
    </row>
    <row r="59" spans="1:40" ht="15.6" x14ac:dyDescent="0.3">
      <c r="A59" s="4" t="s">
        <v>80</v>
      </c>
      <c r="B59" s="235" t="s">
        <v>300</v>
      </c>
      <c r="C59" s="225"/>
      <c r="D59" s="238"/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42">
        <v>0</v>
      </c>
      <c r="U59" s="290"/>
      <c r="V59" s="290"/>
      <c r="W59" s="290"/>
      <c r="X59" s="267"/>
      <c r="Y59" s="267">
        <v>0</v>
      </c>
      <c r="Z59" s="267"/>
      <c r="AA59" s="267"/>
      <c r="AB59" s="286"/>
      <c r="AC59" s="267"/>
      <c r="AD59" s="267"/>
      <c r="AE59" s="267"/>
      <c r="AF59" s="267">
        <v>0</v>
      </c>
      <c r="AG59" s="267">
        <v>0</v>
      </c>
      <c r="AH59" s="267"/>
      <c r="AI59" s="267"/>
      <c r="AJ59" s="308"/>
      <c r="AL59" s="103">
        <f t="shared" si="2"/>
        <v>0</v>
      </c>
      <c r="AM59" s="370">
        <f>AL59+AL60</f>
        <v>0</v>
      </c>
      <c r="AN59" s="372">
        <f>SUM(C59:Y60)+AJ59+AJ60</f>
        <v>0</v>
      </c>
    </row>
    <row r="60" spans="1:40" ht="16.2" thickBot="1" x14ac:dyDescent="0.35">
      <c r="A60" s="5"/>
      <c r="B60" s="236">
        <v>0</v>
      </c>
      <c r="C60" s="226"/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243"/>
      <c r="U60" s="291"/>
      <c r="V60" s="291"/>
      <c r="W60" s="291"/>
      <c r="X60" s="268"/>
      <c r="Y60" s="268"/>
      <c r="Z60" s="268">
        <v>0</v>
      </c>
      <c r="AA60" s="268"/>
      <c r="AB60" s="287"/>
      <c r="AC60" s="268">
        <v>0</v>
      </c>
      <c r="AD60" s="268"/>
      <c r="AE60" s="268"/>
      <c r="AF60" s="268"/>
      <c r="AG60" s="268"/>
      <c r="AH60" s="268"/>
      <c r="AI60" s="268">
        <v>0</v>
      </c>
      <c r="AJ60" s="309"/>
      <c r="AL60" s="143">
        <f t="shared" si="2"/>
        <v>0</v>
      </c>
      <c r="AM60" s="371"/>
      <c r="AN60" s="374"/>
    </row>
    <row r="61" spans="1:40" ht="15.6" x14ac:dyDescent="0.3">
      <c r="A61" s="4" t="s">
        <v>85</v>
      </c>
      <c r="B61" s="235" t="s">
        <v>301</v>
      </c>
      <c r="C61" s="225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42"/>
      <c r="U61" s="290">
        <v>0.5</v>
      </c>
      <c r="V61" s="290"/>
      <c r="W61" s="290"/>
      <c r="X61" s="267"/>
      <c r="Y61" s="267"/>
      <c r="Z61" s="267"/>
      <c r="AA61" s="267"/>
      <c r="AB61" s="267">
        <v>1</v>
      </c>
      <c r="AC61" s="286"/>
      <c r="AD61" s="267"/>
      <c r="AE61" s="267">
        <v>0</v>
      </c>
      <c r="AF61" s="267"/>
      <c r="AG61" s="267"/>
      <c r="AH61" s="267"/>
      <c r="AI61" s="267"/>
      <c r="AJ61" s="308">
        <v>0</v>
      </c>
      <c r="AL61" s="103">
        <f t="shared" ref="AL61:AL64" si="3">SUM(C61:AJ61)</f>
        <v>1.5</v>
      </c>
      <c r="AM61" s="370">
        <f>AL61+AL62</f>
        <v>2.5</v>
      </c>
      <c r="AN61" s="372">
        <f>SUM(C61:Y62)+AJ61+AJ62</f>
        <v>1.5</v>
      </c>
    </row>
    <row r="62" spans="1:40" ht="16.2" thickBot="1" x14ac:dyDescent="0.35">
      <c r="A62" s="5"/>
      <c r="B62" s="266" t="s">
        <v>234</v>
      </c>
      <c r="C62" s="226"/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43"/>
      <c r="U62" s="291"/>
      <c r="V62" s="291"/>
      <c r="W62" s="291"/>
      <c r="X62" s="268">
        <v>0</v>
      </c>
      <c r="Y62" s="268"/>
      <c r="Z62" s="268"/>
      <c r="AA62" s="268"/>
      <c r="AB62" s="268"/>
      <c r="AC62" s="287"/>
      <c r="AD62" s="268"/>
      <c r="AE62" s="268"/>
      <c r="AF62" s="268">
        <v>0</v>
      </c>
      <c r="AG62" s="268"/>
      <c r="AH62" s="268"/>
      <c r="AI62" s="268"/>
      <c r="AJ62" s="309">
        <v>1</v>
      </c>
      <c r="AL62" s="143">
        <f t="shared" si="3"/>
        <v>1</v>
      </c>
      <c r="AM62" s="371"/>
      <c r="AN62" s="373"/>
    </row>
    <row r="63" spans="1:40" ht="15.6" x14ac:dyDescent="0.3">
      <c r="A63" s="4" t="s">
        <v>86</v>
      </c>
      <c r="B63" s="235" t="s">
        <v>296</v>
      </c>
      <c r="C63" s="225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>
        <v>0</v>
      </c>
      <c r="P63" s="238"/>
      <c r="Q63" s="238"/>
      <c r="R63" s="238">
        <v>0</v>
      </c>
      <c r="S63" s="238"/>
      <c r="T63" s="242"/>
      <c r="U63" s="290"/>
      <c r="V63" s="290"/>
      <c r="W63" s="290">
        <v>1</v>
      </c>
      <c r="X63" s="267"/>
      <c r="Y63" s="267"/>
      <c r="Z63" s="267"/>
      <c r="AA63" s="267"/>
      <c r="AB63" s="267"/>
      <c r="AC63" s="267"/>
      <c r="AD63" s="286"/>
      <c r="AE63" s="267"/>
      <c r="AF63" s="267"/>
      <c r="AG63" s="267"/>
      <c r="AH63" s="267"/>
      <c r="AI63" s="267"/>
      <c r="AJ63" s="308"/>
      <c r="AL63" s="103">
        <f t="shared" si="3"/>
        <v>1</v>
      </c>
      <c r="AM63" s="370">
        <f>AL63+AL64</f>
        <v>4</v>
      </c>
      <c r="AN63" s="372">
        <f>SUM(C63:Y64)+AJ63+AJ64</f>
        <v>1</v>
      </c>
    </row>
    <row r="64" spans="1:40" ht="16.2" thickBot="1" x14ac:dyDescent="0.35">
      <c r="A64" s="5"/>
      <c r="B64" s="236">
        <v>0</v>
      </c>
      <c r="C64" s="226"/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43"/>
      <c r="U64" s="291"/>
      <c r="V64" s="291"/>
      <c r="W64" s="291"/>
      <c r="X64" s="268"/>
      <c r="Y64" s="268"/>
      <c r="Z64" s="268">
        <v>1</v>
      </c>
      <c r="AA64" s="268"/>
      <c r="AB64" s="268"/>
      <c r="AC64" s="268"/>
      <c r="AD64" s="287"/>
      <c r="AE64" s="268">
        <v>1</v>
      </c>
      <c r="AF64" s="268">
        <v>1</v>
      </c>
      <c r="AG64" s="268"/>
      <c r="AH64" s="268"/>
      <c r="AI64" s="268"/>
      <c r="AJ64" s="309"/>
      <c r="AL64" s="143">
        <f t="shared" si="3"/>
        <v>3</v>
      </c>
      <c r="AM64" s="371"/>
      <c r="AN64" s="373"/>
    </row>
    <row r="65" spans="1:40" ht="15.6" x14ac:dyDescent="0.3">
      <c r="A65" s="4" t="s">
        <v>87</v>
      </c>
      <c r="B65" s="235" t="s">
        <v>327</v>
      </c>
      <c r="C65" s="225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>
        <v>0</v>
      </c>
      <c r="O65" s="238"/>
      <c r="P65" s="238"/>
      <c r="Q65" s="238"/>
      <c r="R65" s="238"/>
      <c r="S65" s="238"/>
      <c r="T65" s="242"/>
      <c r="U65" s="290">
        <v>0.5</v>
      </c>
      <c r="V65" s="290"/>
      <c r="W65" s="290"/>
      <c r="X65" s="267"/>
      <c r="Y65" s="267"/>
      <c r="Z65" s="267"/>
      <c r="AA65" s="267"/>
      <c r="AB65" s="267"/>
      <c r="AC65" s="267"/>
      <c r="AD65" s="267">
        <v>0</v>
      </c>
      <c r="AE65" s="286"/>
      <c r="AF65" s="267"/>
      <c r="AG65" s="267"/>
      <c r="AH65" s="267"/>
      <c r="AI65" s="267">
        <v>1</v>
      </c>
      <c r="AJ65" s="308"/>
      <c r="AL65" s="103">
        <f t="shared" ref="AL65:AL68" si="4">SUM(C65:AJ65)</f>
        <v>1.5</v>
      </c>
      <c r="AM65" s="370">
        <f>AL65+AL66</f>
        <v>2.5</v>
      </c>
      <c r="AN65" s="372">
        <f>SUM(C65:Y66)+AJ65+AJ66</f>
        <v>0.5</v>
      </c>
    </row>
    <row r="66" spans="1:40" ht="16.2" thickBot="1" x14ac:dyDescent="0.35">
      <c r="A66" s="5"/>
      <c r="B66" s="236" t="s">
        <v>364</v>
      </c>
      <c r="C66" s="226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43"/>
      <c r="U66" s="291"/>
      <c r="V66" s="291"/>
      <c r="W66" s="291"/>
      <c r="X66" s="268"/>
      <c r="Y66" s="268"/>
      <c r="Z66" s="268"/>
      <c r="AA66" s="268"/>
      <c r="AB66" s="268"/>
      <c r="AC66" s="268">
        <v>1</v>
      </c>
      <c r="AD66" s="268"/>
      <c r="AE66" s="287"/>
      <c r="AF66" s="268">
        <v>0</v>
      </c>
      <c r="AG66" s="268"/>
      <c r="AH66" s="268"/>
      <c r="AI66" s="268"/>
      <c r="AJ66" s="309"/>
      <c r="AL66" s="143">
        <f t="shared" si="4"/>
        <v>1</v>
      </c>
      <c r="AM66" s="371"/>
      <c r="AN66" s="373"/>
    </row>
    <row r="67" spans="1:40" ht="15.6" x14ac:dyDescent="0.3">
      <c r="A67" s="4" t="s">
        <v>204</v>
      </c>
      <c r="B67" s="235" t="s">
        <v>304</v>
      </c>
      <c r="C67" s="225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42"/>
      <c r="U67" s="290"/>
      <c r="V67" s="290"/>
      <c r="W67" s="290"/>
      <c r="X67" s="267"/>
      <c r="Y67" s="267"/>
      <c r="Z67" s="267"/>
      <c r="AA67" s="267"/>
      <c r="AB67" s="267"/>
      <c r="AC67" s="267">
        <v>1</v>
      </c>
      <c r="AD67" s="267">
        <v>0</v>
      </c>
      <c r="AE67" s="267">
        <v>1</v>
      </c>
      <c r="AF67" s="286"/>
      <c r="AG67" s="267"/>
      <c r="AH67" s="267"/>
      <c r="AI67" s="267"/>
      <c r="AJ67" s="308"/>
      <c r="AL67" s="103">
        <f t="shared" si="4"/>
        <v>2</v>
      </c>
      <c r="AM67" s="370">
        <f>AL67+AL68</f>
        <v>3</v>
      </c>
      <c r="AN67" s="372">
        <f>SUM(C67:Y68)+AJ67+AJ68</f>
        <v>0</v>
      </c>
    </row>
    <row r="68" spans="1:40" ht="16.2" thickBot="1" x14ac:dyDescent="0.35">
      <c r="A68" s="5"/>
      <c r="B68" s="266" t="s">
        <v>234</v>
      </c>
      <c r="C68" s="226"/>
      <c r="D68" s="239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43"/>
      <c r="U68" s="291"/>
      <c r="V68" s="291"/>
      <c r="W68" s="291">
        <v>0</v>
      </c>
      <c r="X68" s="268"/>
      <c r="Y68" s="268"/>
      <c r="Z68" s="268"/>
      <c r="AA68" s="268"/>
      <c r="AB68" s="268">
        <v>1</v>
      </c>
      <c r="AC68" s="268"/>
      <c r="AD68" s="268"/>
      <c r="AE68" s="268"/>
      <c r="AF68" s="287"/>
      <c r="AG68" s="268"/>
      <c r="AH68" s="268"/>
      <c r="AI68" s="268"/>
      <c r="AJ68" s="309"/>
      <c r="AL68" s="143">
        <f t="shared" si="4"/>
        <v>1</v>
      </c>
      <c r="AM68" s="371"/>
      <c r="AN68" s="374"/>
    </row>
    <row r="69" spans="1:40" ht="15.6" x14ac:dyDescent="0.3">
      <c r="A69" s="4" t="s">
        <v>93</v>
      </c>
      <c r="B69" s="235" t="s">
        <v>302</v>
      </c>
      <c r="C69" s="225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42"/>
      <c r="U69" s="290"/>
      <c r="V69" s="290"/>
      <c r="W69" s="290"/>
      <c r="X69" s="267">
        <v>0</v>
      </c>
      <c r="Y69" s="267"/>
      <c r="Z69" s="267">
        <v>0.5</v>
      </c>
      <c r="AA69" s="267"/>
      <c r="AB69" s="267"/>
      <c r="AC69" s="267"/>
      <c r="AD69" s="267"/>
      <c r="AE69" s="267"/>
      <c r="AF69" s="267"/>
      <c r="AG69" s="286"/>
      <c r="AH69" s="267"/>
      <c r="AI69" s="267"/>
      <c r="AJ69" s="308"/>
      <c r="AL69" s="103">
        <f t="shared" ref="AL69:AL72" si="5">SUM(C69:AJ69)</f>
        <v>0.5</v>
      </c>
      <c r="AM69" s="370">
        <f>AL69+AL70</f>
        <v>1.5</v>
      </c>
      <c r="AN69" s="372">
        <f>SUM(C69:Y70)+AJ69+AJ70</f>
        <v>0</v>
      </c>
    </row>
    <row r="70" spans="1:40" ht="16.2" thickBot="1" x14ac:dyDescent="0.35">
      <c r="A70" s="5"/>
      <c r="B70" s="266" t="s">
        <v>234</v>
      </c>
      <c r="C70" s="226"/>
      <c r="D70" s="239"/>
      <c r="E70" s="239"/>
      <c r="F70" s="239"/>
      <c r="G70" s="239"/>
      <c r="H70" s="239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  <c r="T70" s="243"/>
      <c r="U70" s="291"/>
      <c r="V70" s="291"/>
      <c r="W70" s="291"/>
      <c r="X70" s="268"/>
      <c r="Y70" s="268">
        <v>0</v>
      </c>
      <c r="Z70" s="268"/>
      <c r="AA70" s="268"/>
      <c r="AB70" s="268">
        <v>1</v>
      </c>
      <c r="AC70" s="268"/>
      <c r="AD70" s="268"/>
      <c r="AE70" s="268"/>
      <c r="AF70" s="268"/>
      <c r="AG70" s="287"/>
      <c r="AH70" s="268"/>
      <c r="AI70" s="268"/>
      <c r="AJ70" s="309"/>
      <c r="AL70" s="143">
        <f t="shared" si="5"/>
        <v>1</v>
      </c>
      <c r="AM70" s="371"/>
      <c r="AN70" s="373"/>
    </row>
    <row r="71" spans="1:40" ht="15.6" x14ac:dyDescent="0.3">
      <c r="A71" s="4" t="s">
        <v>96</v>
      </c>
      <c r="B71" s="235" t="s">
        <v>297</v>
      </c>
      <c r="C71" s="225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42"/>
      <c r="U71" s="290">
        <v>1</v>
      </c>
      <c r="V71" s="290">
        <v>1</v>
      </c>
      <c r="W71" s="290">
        <v>1</v>
      </c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86"/>
      <c r="AI71" s="267"/>
      <c r="AJ71" s="308"/>
      <c r="AL71" s="103">
        <f t="shared" si="5"/>
        <v>3</v>
      </c>
      <c r="AM71" s="370">
        <f>AL71+AL72</f>
        <v>4</v>
      </c>
      <c r="AN71" s="372">
        <f>SUM(C71:Y72)+AJ71+AJ72</f>
        <v>4</v>
      </c>
    </row>
    <row r="72" spans="1:40" ht="16.2" thickBot="1" x14ac:dyDescent="0.35">
      <c r="A72" s="5"/>
      <c r="B72" s="236">
        <v>0</v>
      </c>
      <c r="C72" s="226"/>
      <c r="D72" s="239"/>
      <c r="E72" s="239"/>
      <c r="F72" s="239"/>
      <c r="G72" s="239"/>
      <c r="H72" s="239"/>
      <c r="I72" s="239">
        <v>0</v>
      </c>
      <c r="J72" s="239"/>
      <c r="K72" s="239"/>
      <c r="L72" s="239"/>
      <c r="M72" s="239"/>
      <c r="N72" s="239">
        <v>0</v>
      </c>
      <c r="O72" s="239">
        <v>0.5</v>
      </c>
      <c r="P72" s="239"/>
      <c r="Q72" s="239">
        <v>0.5</v>
      </c>
      <c r="R72" s="239"/>
      <c r="S72" s="239"/>
      <c r="T72" s="243"/>
      <c r="U72" s="291"/>
      <c r="V72" s="291"/>
      <c r="W72" s="291"/>
      <c r="X72" s="268"/>
      <c r="Y72" s="268"/>
      <c r="Z72" s="268"/>
      <c r="AA72" s="268"/>
      <c r="AB72" s="268"/>
      <c r="AC72" s="268"/>
      <c r="AD72" s="268"/>
      <c r="AE72" s="268"/>
      <c r="AF72" s="268"/>
      <c r="AG72" s="268"/>
      <c r="AH72" s="287"/>
      <c r="AI72" s="268"/>
      <c r="AJ72" s="309"/>
      <c r="AL72" s="143">
        <f t="shared" si="5"/>
        <v>1</v>
      </c>
      <c r="AM72" s="371"/>
      <c r="AN72" s="374"/>
    </row>
    <row r="73" spans="1:40" ht="15.6" x14ac:dyDescent="0.3">
      <c r="A73" s="4" t="s">
        <v>98</v>
      </c>
      <c r="B73" s="235" t="s">
        <v>369</v>
      </c>
      <c r="C73" s="225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42"/>
      <c r="U73" s="290"/>
      <c r="V73" s="290"/>
      <c r="W73" s="290"/>
      <c r="X73" s="267">
        <v>0</v>
      </c>
      <c r="Y73" s="267"/>
      <c r="Z73" s="267"/>
      <c r="AA73" s="267"/>
      <c r="AB73" s="267">
        <v>1</v>
      </c>
      <c r="AC73" s="267"/>
      <c r="AD73" s="267"/>
      <c r="AE73" s="267"/>
      <c r="AF73" s="267"/>
      <c r="AG73" s="267"/>
      <c r="AH73" s="267"/>
      <c r="AI73" s="286"/>
      <c r="AJ73" s="308"/>
      <c r="AL73" s="103">
        <f t="shared" ref="AL73:AL74" si="6">SUM(C73:AJ73)</f>
        <v>1</v>
      </c>
      <c r="AM73" s="370">
        <f>AL73+AL74</f>
        <v>2</v>
      </c>
      <c r="AN73" s="372">
        <f>SUM(C73:Y74)+AJ73+AJ74</f>
        <v>1</v>
      </c>
    </row>
    <row r="74" spans="1:40" ht="16.2" thickBot="1" x14ac:dyDescent="0.35">
      <c r="A74" s="5"/>
      <c r="B74" s="236">
        <v>0</v>
      </c>
      <c r="C74" s="226"/>
      <c r="D74" s="239"/>
      <c r="E74" s="239"/>
      <c r="F74" s="239"/>
      <c r="G74" s="239"/>
      <c r="H74" s="239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39"/>
      <c r="T74" s="243"/>
      <c r="U74" s="291"/>
      <c r="V74" s="291"/>
      <c r="W74" s="291"/>
      <c r="X74" s="268"/>
      <c r="Y74" s="268"/>
      <c r="Z74" s="268"/>
      <c r="AA74" s="268"/>
      <c r="AB74" s="268"/>
      <c r="AC74" s="268"/>
      <c r="AD74" s="268"/>
      <c r="AE74" s="268">
        <v>0</v>
      </c>
      <c r="AF74" s="268"/>
      <c r="AG74" s="268"/>
      <c r="AH74" s="268"/>
      <c r="AI74" s="287"/>
      <c r="AJ74" s="309">
        <v>1</v>
      </c>
      <c r="AL74" s="143">
        <f t="shared" si="6"/>
        <v>1</v>
      </c>
      <c r="AM74" s="371"/>
      <c r="AN74" s="374"/>
    </row>
    <row r="75" spans="1:40" ht="15.6" x14ac:dyDescent="0.3">
      <c r="A75" s="4" t="s">
        <v>104</v>
      </c>
      <c r="B75" s="235" t="s">
        <v>374</v>
      </c>
      <c r="C75" s="225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42"/>
      <c r="U75" s="290"/>
      <c r="V75" s="290"/>
      <c r="W75" s="290"/>
      <c r="X75" s="267"/>
      <c r="Y75" s="267"/>
      <c r="Z75" s="267"/>
      <c r="AA75" s="267"/>
      <c r="AB75" s="267"/>
      <c r="AC75" s="267">
        <v>0</v>
      </c>
      <c r="AD75" s="267"/>
      <c r="AE75" s="267"/>
      <c r="AF75" s="267"/>
      <c r="AG75" s="267"/>
      <c r="AH75" s="267"/>
      <c r="AI75" s="267">
        <v>0</v>
      </c>
      <c r="AJ75" s="314"/>
      <c r="AL75" s="103">
        <f t="shared" ref="AL75:AL76" si="7">SUM(C75:AJ75)</f>
        <v>0</v>
      </c>
      <c r="AM75" s="370">
        <f>AL75+AL76</f>
        <v>1</v>
      </c>
      <c r="AN75" s="372">
        <f>SUM(C75:Y76)+AJ75+AJ76</f>
        <v>0</v>
      </c>
    </row>
    <row r="76" spans="1:40" ht="16.2" thickBot="1" x14ac:dyDescent="0.35">
      <c r="A76" s="5"/>
      <c r="B76" s="266" t="s">
        <v>234</v>
      </c>
      <c r="C76" s="226"/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43"/>
      <c r="U76" s="291"/>
      <c r="V76" s="291"/>
      <c r="W76" s="291"/>
      <c r="X76" s="268"/>
      <c r="Y76" s="268">
        <v>0</v>
      </c>
      <c r="Z76" s="268"/>
      <c r="AA76" s="268"/>
      <c r="AB76" s="268"/>
      <c r="AC76" s="268">
        <v>1</v>
      </c>
      <c r="AD76" s="268"/>
      <c r="AE76" s="268"/>
      <c r="AF76" s="268"/>
      <c r="AG76" s="268"/>
      <c r="AH76" s="268"/>
      <c r="AI76" s="268"/>
      <c r="AJ76" s="315"/>
      <c r="AL76" s="143">
        <f t="shared" si="7"/>
        <v>1</v>
      </c>
      <c r="AM76" s="371"/>
      <c r="AN76" s="374"/>
    </row>
    <row r="78" spans="1:40" ht="13.2" customHeight="1" x14ac:dyDescent="0.3">
      <c r="AM78" s="31">
        <f>SUM(AM9:AM74)</f>
        <v>102</v>
      </c>
    </row>
  </sheetData>
  <mergeCells count="68">
    <mergeCell ref="AM75:AM76"/>
    <mergeCell ref="AN75:AN76"/>
    <mergeCell ref="AM73:AM74"/>
    <mergeCell ref="AN73:AN74"/>
    <mergeCell ref="AM69:AM70"/>
    <mergeCell ref="AN69:AN70"/>
    <mergeCell ref="AM71:AM72"/>
    <mergeCell ref="AN71:AN72"/>
    <mergeCell ref="AM67:AM68"/>
    <mergeCell ref="AN67:AN68"/>
    <mergeCell ref="AM61:AM62"/>
    <mergeCell ref="AN61:AN62"/>
    <mergeCell ref="AM63:AM64"/>
    <mergeCell ref="AN63:AN64"/>
    <mergeCell ref="AM65:AM66"/>
    <mergeCell ref="AN65:AN66"/>
    <mergeCell ref="AM9:AM10"/>
    <mergeCell ref="AM11:AM12"/>
    <mergeCell ref="AM13:AM14"/>
    <mergeCell ref="AM15:AM16"/>
    <mergeCell ref="AN29:AN30"/>
    <mergeCell ref="AM21:AM22"/>
    <mergeCell ref="AM23:AM24"/>
    <mergeCell ref="AM25:AM26"/>
    <mergeCell ref="AM27:AM28"/>
    <mergeCell ref="AN9:AN10"/>
    <mergeCell ref="AN11:AN12"/>
    <mergeCell ref="AN13:AN14"/>
    <mergeCell ref="AN15:AN16"/>
    <mergeCell ref="AN17:AN18"/>
    <mergeCell ref="AM17:AM18"/>
    <mergeCell ref="AN19:AN20"/>
    <mergeCell ref="AN31:AN32"/>
    <mergeCell ref="AM37:AM38"/>
    <mergeCell ref="AM19:AM20"/>
    <mergeCell ref="AM33:AM34"/>
    <mergeCell ref="AM29:AM30"/>
    <mergeCell ref="AM31:AM32"/>
    <mergeCell ref="AM35:AM36"/>
    <mergeCell ref="AN37:AN38"/>
    <mergeCell ref="AN21:AN22"/>
    <mergeCell ref="AN23:AN24"/>
    <mergeCell ref="AN25:AN26"/>
    <mergeCell ref="AN27:AN28"/>
    <mergeCell ref="AN33:AN34"/>
    <mergeCell ref="AN35:AN36"/>
    <mergeCell ref="AM41:AM42"/>
    <mergeCell ref="AN41:AN42"/>
    <mergeCell ref="AM43:AM44"/>
    <mergeCell ref="AN43:AN44"/>
    <mergeCell ref="AN39:AN40"/>
    <mergeCell ref="AM39:AM40"/>
    <mergeCell ref="AN53:AN54"/>
    <mergeCell ref="AM53:AM54"/>
    <mergeCell ref="AM45:AM46"/>
    <mergeCell ref="AN45:AN46"/>
    <mergeCell ref="AM47:AM48"/>
    <mergeCell ref="AN47:AN48"/>
    <mergeCell ref="AM49:AM50"/>
    <mergeCell ref="AN49:AN50"/>
    <mergeCell ref="AM51:AM52"/>
    <mergeCell ref="AN51:AN52"/>
    <mergeCell ref="AM57:AM58"/>
    <mergeCell ref="AN57:AN58"/>
    <mergeCell ref="AM59:AM60"/>
    <mergeCell ref="AN59:AN60"/>
    <mergeCell ref="AN55:AN56"/>
    <mergeCell ref="AM55:AM5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showGridLines="0" topLeftCell="A16" workbookViewId="0">
      <selection activeCell="D32" sqref="D32"/>
    </sheetView>
  </sheetViews>
  <sheetFormatPr defaultColWidth="8.6640625" defaultRowHeight="15.6" x14ac:dyDescent="0.3"/>
  <cols>
    <col min="1" max="1" width="3.5546875" style="164" customWidth="1"/>
    <col min="2" max="2" width="11.88671875" style="165" customWidth="1"/>
    <col min="3" max="3" width="23.44140625" style="164" customWidth="1"/>
    <col min="4" max="14" width="6.109375" style="164" customWidth="1"/>
    <col min="15" max="15" width="8.6640625" style="165"/>
    <col min="16" max="16" width="2.33203125" style="164" customWidth="1"/>
    <col min="17" max="18" width="8.6640625" style="164"/>
    <col min="19" max="19" width="15.33203125" style="164" customWidth="1"/>
    <col min="20" max="16384" width="8.6640625" style="164"/>
  </cols>
  <sheetData>
    <row r="1" spans="1:20" ht="15.6" customHeight="1" x14ac:dyDescent="0.35">
      <c r="B1" s="167" t="s">
        <v>163</v>
      </c>
      <c r="G1" s="288"/>
      <c r="H1" s="289" t="s">
        <v>250</v>
      </c>
    </row>
    <row r="2" spans="1:20" ht="15.9" customHeight="1" x14ac:dyDescent="0.3"/>
    <row r="3" spans="1:20" ht="15.6" customHeight="1" x14ac:dyDescent="0.3">
      <c r="B3" s="168" t="s">
        <v>160</v>
      </c>
      <c r="C3" s="381" t="s">
        <v>1</v>
      </c>
      <c r="D3" s="382" t="s">
        <v>162</v>
      </c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4" t="s">
        <v>164</v>
      </c>
      <c r="Q3" s="384" t="s">
        <v>196</v>
      </c>
      <c r="S3" s="164" t="s">
        <v>199</v>
      </c>
    </row>
    <row r="4" spans="1:20" ht="15.9" customHeight="1" x14ac:dyDescent="0.3">
      <c r="B4" s="168" t="s">
        <v>161</v>
      </c>
      <c r="C4" s="381"/>
      <c r="D4" s="168" t="s">
        <v>19</v>
      </c>
      <c r="E4" s="168" t="s">
        <v>20</v>
      </c>
      <c r="F4" s="168" t="s">
        <v>21</v>
      </c>
      <c r="G4" s="168" t="s">
        <v>22</v>
      </c>
      <c r="H4" s="168" t="s">
        <v>23</v>
      </c>
      <c r="I4" s="168" t="s">
        <v>24</v>
      </c>
      <c r="J4" s="168" t="s">
        <v>25</v>
      </c>
      <c r="K4" s="168" t="s">
        <v>26</v>
      </c>
      <c r="L4" s="168" t="s">
        <v>27</v>
      </c>
      <c r="M4" s="168" t="s">
        <v>28</v>
      </c>
      <c r="N4" s="168" t="s">
        <v>29</v>
      </c>
      <c r="O4" s="385"/>
      <c r="Q4" s="385"/>
      <c r="S4" s="164" t="s">
        <v>251</v>
      </c>
    </row>
    <row r="5" spans="1:20" ht="15.6" customHeight="1" x14ac:dyDescent="0.3">
      <c r="A5" s="168">
        <v>1</v>
      </c>
      <c r="B5" s="263">
        <v>2058</v>
      </c>
      <c r="C5" s="264" t="s">
        <v>136</v>
      </c>
      <c r="D5" s="258">
        <v>1658</v>
      </c>
      <c r="E5" s="258">
        <v>1658</v>
      </c>
      <c r="F5" s="297">
        <v>1722</v>
      </c>
      <c r="G5" s="258">
        <v>1658</v>
      </c>
      <c r="H5" s="258">
        <v>1658</v>
      </c>
      <c r="I5" s="297">
        <v>1883</v>
      </c>
      <c r="J5" s="297"/>
      <c r="K5" s="297"/>
      <c r="L5" s="297"/>
      <c r="M5" s="297"/>
      <c r="N5" s="297"/>
      <c r="O5" s="172">
        <f>AVERAGE(D5:N5)</f>
        <v>1706.1666666666667</v>
      </c>
      <c r="Q5" s="227">
        <f>O5-B5</f>
        <v>-351.83333333333326</v>
      </c>
    </row>
    <row r="6" spans="1:20" ht="15.9" customHeight="1" x14ac:dyDescent="0.3">
      <c r="A6" s="168">
        <v>2</v>
      </c>
      <c r="B6" s="263">
        <v>1997</v>
      </c>
      <c r="C6" s="264" t="s">
        <v>152</v>
      </c>
      <c r="D6" s="297">
        <v>1871</v>
      </c>
      <c r="E6" s="297">
        <v>1687</v>
      </c>
      <c r="F6" s="297">
        <v>1883</v>
      </c>
      <c r="G6" s="297">
        <v>1871</v>
      </c>
      <c r="H6" s="258">
        <v>1597</v>
      </c>
      <c r="I6" s="297">
        <v>1883</v>
      </c>
      <c r="J6" s="297">
        <v>1687</v>
      </c>
      <c r="K6" s="297"/>
      <c r="L6" s="297"/>
      <c r="M6" s="297"/>
      <c r="N6" s="297"/>
      <c r="O6" s="172">
        <f>AVERAGE(D6:N6)</f>
        <v>1782.7142857142858</v>
      </c>
      <c r="Q6" s="227">
        <f>O6-B6</f>
        <v>-214.28571428571422</v>
      </c>
      <c r="S6" s="229" t="s">
        <v>200</v>
      </c>
      <c r="T6" s="215" t="s">
        <v>190</v>
      </c>
    </row>
    <row r="7" spans="1:20" ht="15.6" customHeight="1" x14ac:dyDescent="0.3">
      <c r="A7" s="168">
        <v>3</v>
      </c>
      <c r="B7" s="263">
        <v>1883</v>
      </c>
      <c r="C7" s="265" t="s">
        <v>45</v>
      </c>
      <c r="D7" s="297">
        <v>1722</v>
      </c>
      <c r="E7" s="297">
        <v>1506</v>
      </c>
      <c r="F7" s="297">
        <v>1997</v>
      </c>
      <c r="G7" s="297">
        <v>1506</v>
      </c>
      <c r="H7" s="297">
        <v>1871</v>
      </c>
      <c r="I7" s="297">
        <v>1997</v>
      </c>
      <c r="J7" s="297">
        <v>2058</v>
      </c>
      <c r="K7" s="297"/>
      <c r="L7" s="297"/>
      <c r="M7" s="297"/>
      <c r="N7" s="297"/>
      <c r="O7" s="172">
        <f>AVERAGE(D7:N7)</f>
        <v>1808.1428571428571</v>
      </c>
      <c r="Q7" s="227">
        <f>O7-B7</f>
        <v>-74.85714285714289</v>
      </c>
      <c r="S7" s="168">
        <v>-193</v>
      </c>
      <c r="T7" s="168">
        <v>7.5</v>
      </c>
    </row>
    <row r="8" spans="1:20" ht="15.9" customHeight="1" x14ac:dyDescent="0.3">
      <c r="A8" s="168">
        <v>4</v>
      </c>
      <c r="B8" s="263">
        <v>1871</v>
      </c>
      <c r="C8" s="264" t="s">
        <v>156</v>
      </c>
      <c r="D8" s="297">
        <v>1997</v>
      </c>
      <c r="E8" s="258">
        <v>1597</v>
      </c>
      <c r="F8" s="297">
        <v>1697</v>
      </c>
      <c r="G8" s="297">
        <v>1997</v>
      </c>
      <c r="H8" s="297">
        <v>1883</v>
      </c>
      <c r="I8" s="258">
        <v>1471</v>
      </c>
      <c r="J8" s="297">
        <v>1506</v>
      </c>
      <c r="K8" s="297"/>
      <c r="L8" s="297"/>
      <c r="M8" s="297"/>
      <c r="N8" s="297"/>
      <c r="O8" s="172">
        <f>AVERAGE(D8:N8)</f>
        <v>1735.4285714285713</v>
      </c>
      <c r="Q8" s="227">
        <f>O8-B8</f>
        <v>-135.57142857142867</v>
      </c>
      <c r="S8" s="168">
        <v>-149</v>
      </c>
      <c r="T8" s="168">
        <v>7</v>
      </c>
    </row>
    <row r="9" spans="1:20" ht="15.6" customHeight="1" x14ac:dyDescent="0.3">
      <c r="A9" s="168">
        <v>5</v>
      </c>
      <c r="B9" s="263">
        <v>1763</v>
      </c>
      <c r="C9" s="264" t="s">
        <v>242</v>
      </c>
      <c r="D9" s="297">
        <v>1458</v>
      </c>
      <c r="E9" s="258">
        <v>1363</v>
      </c>
      <c r="F9" s="297">
        <v>1413</v>
      </c>
      <c r="G9" s="297"/>
      <c r="H9" s="297"/>
      <c r="I9" s="297"/>
      <c r="J9" s="297"/>
      <c r="K9" s="297"/>
      <c r="L9" s="297"/>
      <c r="M9" s="297"/>
      <c r="N9" s="297"/>
      <c r="O9" s="172">
        <f>AVERAGE(D9:N9)</f>
        <v>1411.3333333333333</v>
      </c>
      <c r="Q9" s="227">
        <f>O9-B9</f>
        <v>-351.66666666666674</v>
      </c>
      <c r="S9" s="168">
        <v>-110</v>
      </c>
      <c r="T9" s="168">
        <v>6.5</v>
      </c>
    </row>
    <row r="10" spans="1:20" ht="15.9" customHeight="1" x14ac:dyDescent="0.3">
      <c r="A10" s="168">
        <v>6</v>
      </c>
      <c r="B10" s="263">
        <v>1722</v>
      </c>
      <c r="C10" s="264" t="s">
        <v>91</v>
      </c>
      <c r="D10" s="297">
        <v>1883</v>
      </c>
      <c r="E10" s="297">
        <v>1697</v>
      </c>
      <c r="F10" s="297">
        <v>2058</v>
      </c>
      <c r="G10" s="297">
        <v>1413</v>
      </c>
      <c r="H10" s="297">
        <v>1506</v>
      </c>
      <c r="I10" s="297"/>
      <c r="J10" s="297"/>
      <c r="K10" s="297"/>
      <c r="L10" s="297"/>
      <c r="M10" s="297"/>
      <c r="N10" s="297"/>
      <c r="O10" s="172">
        <f t="shared" ref="O10:O18" si="0">AVERAGE(D10:N10)</f>
        <v>1711.4</v>
      </c>
      <c r="Q10" s="227">
        <f t="shared" ref="Q10:Q18" si="1">O10-B10</f>
        <v>-10.599999999999909</v>
      </c>
      <c r="S10" s="168">
        <v>-72</v>
      </c>
      <c r="T10" s="168">
        <v>6</v>
      </c>
    </row>
    <row r="11" spans="1:20" ht="15.6" customHeight="1" x14ac:dyDescent="0.3">
      <c r="A11" s="168">
        <v>7</v>
      </c>
      <c r="B11" s="263">
        <v>1697</v>
      </c>
      <c r="C11" s="264" t="s">
        <v>303</v>
      </c>
      <c r="D11" s="297">
        <v>1413</v>
      </c>
      <c r="E11" s="297">
        <v>1722</v>
      </c>
      <c r="F11" s="297">
        <v>1871</v>
      </c>
      <c r="G11" s="297">
        <v>1687</v>
      </c>
      <c r="H11" s="297">
        <v>1491</v>
      </c>
      <c r="I11" s="297">
        <v>1379</v>
      </c>
      <c r="J11" s="297"/>
      <c r="K11" s="297"/>
      <c r="L11" s="297"/>
      <c r="M11" s="297"/>
      <c r="N11" s="297"/>
      <c r="O11" s="172">
        <f t="shared" si="0"/>
        <v>1593.8333333333333</v>
      </c>
      <c r="Q11" s="227">
        <f t="shared" si="1"/>
        <v>-103.16666666666674</v>
      </c>
      <c r="S11" s="168">
        <v>-36</v>
      </c>
      <c r="T11" s="168">
        <v>5.5</v>
      </c>
    </row>
    <row r="12" spans="1:20" ht="15.9" customHeight="1" x14ac:dyDescent="0.3">
      <c r="A12" s="168">
        <v>8</v>
      </c>
      <c r="B12" s="263">
        <v>1687</v>
      </c>
      <c r="C12" s="264" t="s">
        <v>154</v>
      </c>
      <c r="D12" s="297">
        <v>1997</v>
      </c>
      <c r="E12" s="297">
        <v>1506</v>
      </c>
      <c r="F12" s="258">
        <v>1287</v>
      </c>
      <c r="G12" s="297">
        <v>1697</v>
      </c>
      <c r="H12" s="297">
        <v>1997</v>
      </c>
      <c r="I12" s="297"/>
      <c r="J12" s="297"/>
      <c r="K12" s="297"/>
      <c r="L12" s="297"/>
      <c r="M12" s="297"/>
      <c r="N12" s="297"/>
      <c r="O12" s="172">
        <f t="shared" si="0"/>
        <v>1696.8</v>
      </c>
      <c r="Q12" s="227">
        <f t="shared" si="1"/>
        <v>9.7999999999999545</v>
      </c>
      <c r="S12" s="168">
        <v>0</v>
      </c>
      <c r="T12" s="168">
        <v>5</v>
      </c>
    </row>
    <row r="13" spans="1:20" ht="15.6" customHeight="1" x14ac:dyDescent="0.3">
      <c r="A13" s="168">
        <v>9</v>
      </c>
      <c r="B13" s="263">
        <v>1612</v>
      </c>
      <c r="C13" s="264" t="s">
        <v>49</v>
      </c>
      <c r="D13" s="297">
        <v>1458</v>
      </c>
      <c r="E13" s="297">
        <v>1462</v>
      </c>
      <c r="F13" s="297"/>
      <c r="G13" s="297"/>
      <c r="H13" s="297"/>
      <c r="I13" s="297"/>
      <c r="J13" s="297"/>
      <c r="K13" s="297"/>
      <c r="L13" s="297"/>
      <c r="M13" s="297"/>
      <c r="N13" s="297"/>
      <c r="O13" s="172">
        <f t="shared" si="0"/>
        <v>1460</v>
      </c>
      <c r="Q13" s="227">
        <f t="shared" si="1"/>
        <v>-152</v>
      </c>
      <c r="S13" s="168">
        <v>36</v>
      </c>
      <c r="T13" s="168">
        <v>4.5</v>
      </c>
    </row>
    <row r="14" spans="1:20" ht="15.9" customHeight="1" x14ac:dyDescent="0.3">
      <c r="A14" s="168">
        <v>10</v>
      </c>
      <c r="B14" s="263">
        <v>1506</v>
      </c>
      <c r="C14" s="264" t="s">
        <v>51</v>
      </c>
      <c r="D14" s="297">
        <v>1489</v>
      </c>
      <c r="E14" s="297">
        <v>1883</v>
      </c>
      <c r="F14" s="297">
        <v>1687</v>
      </c>
      <c r="G14" s="297">
        <v>1883</v>
      </c>
      <c r="H14" s="297">
        <v>1997</v>
      </c>
      <c r="I14" s="297">
        <v>1722</v>
      </c>
      <c r="J14" s="297">
        <v>1871</v>
      </c>
      <c r="K14" s="297"/>
      <c r="L14" s="297"/>
      <c r="M14" s="297"/>
      <c r="N14" s="297"/>
      <c r="O14" s="172">
        <f t="shared" si="0"/>
        <v>1790.2857142857142</v>
      </c>
      <c r="Q14" s="227">
        <f t="shared" si="1"/>
        <v>284.28571428571422</v>
      </c>
      <c r="S14" s="168">
        <v>72</v>
      </c>
      <c r="T14" s="168">
        <v>4</v>
      </c>
    </row>
    <row r="15" spans="1:20" ht="15.9" customHeight="1" x14ac:dyDescent="0.3">
      <c r="A15" s="168">
        <v>11</v>
      </c>
      <c r="B15" s="263">
        <v>1495</v>
      </c>
      <c r="C15" s="264" t="s">
        <v>238</v>
      </c>
      <c r="D15" s="297">
        <v>1266</v>
      </c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172">
        <f t="shared" si="0"/>
        <v>1266</v>
      </c>
      <c r="Q15" s="227">
        <f t="shared" si="1"/>
        <v>-229</v>
      </c>
      <c r="S15" s="168">
        <v>110</v>
      </c>
      <c r="T15" s="168">
        <v>3.5</v>
      </c>
    </row>
    <row r="16" spans="1:20" ht="15.9" customHeight="1" x14ac:dyDescent="0.3">
      <c r="A16" s="168">
        <v>12</v>
      </c>
      <c r="B16" s="263">
        <v>1491</v>
      </c>
      <c r="C16" s="264" t="s">
        <v>123</v>
      </c>
      <c r="D16" s="297">
        <v>1488</v>
      </c>
      <c r="E16" s="297">
        <v>1462</v>
      </c>
      <c r="F16" s="297">
        <v>1324</v>
      </c>
      <c r="G16" s="297">
        <v>1697</v>
      </c>
      <c r="H16" s="297"/>
      <c r="I16" s="297"/>
      <c r="J16" s="297"/>
      <c r="K16" s="297"/>
      <c r="L16" s="297"/>
      <c r="M16" s="297"/>
      <c r="N16" s="297"/>
      <c r="O16" s="172">
        <f t="shared" si="0"/>
        <v>1492.75</v>
      </c>
      <c r="Q16" s="227">
        <f t="shared" si="1"/>
        <v>1.75</v>
      </c>
      <c r="S16" s="168">
        <v>149</v>
      </c>
      <c r="T16" s="168">
        <v>3</v>
      </c>
    </row>
    <row r="17" spans="1:20" ht="15.9" customHeight="1" x14ac:dyDescent="0.3">
      <c r="A17" s="168">
        <v>13</v>
      </c>
      <c r="B17" s="263">
        <v>1489</v>
      </c>
      <c r="C17" s="264" t="s">
        <v>239</v>
      </c>
      <c r="D17" s="297">
        <v>1506</v>
      </c>
      <c r="E17" s="297">
        <v>1324</v>
      </c>
      <c r="F17" s="297">
        <v>1379</v>
      </c>
      <c r="G17" s="297">
        <v>1191</v>
      </c>
      <c r="H17" s="297"/>
      <c r="I17" s="297"/>
      <c r="J17" s="297"/>
      <c r="K17" s="297"/>
      <c r="L17" s="297"/>
      <c r="M17" s="297"/>
      <c r="N17" s="297"/>
      <c r="O17" s="172">
        <f t="shared" si="0"/>
        <v>1350</v>
      </c>
      <c r="Q17" s="227">
        <f t="shared" si="1"/>
        <v>-139</v>
      </c>
      <c r="S17" s="168">
        <v>193</v>
      </c>
      <c r="T17" s="168">
        <v>2.5</v>
      </c>
    </row>
    <row r="18" spans="1:20" ht="15.9" customHeight="1" x14ac:dyDescent="0.3">
      <c r="A18" s="168">
        <v>14</v>
      </c>
      <c r="B18" s="263">
        <v>1488</v>
      </c>
      <c r="C18" s="265" t="s">
        <v>55</v>
      </c>
      <c r="D18" s="297">
        <v>1491</v>
      </c>
      <c r="E18" s="297">
        <v>2058</v>
      </c>
      <c r="F18" s="297">
        <v>1379</v>
      </c>
      <c r="G18" s="297">
        <v>1191</v>
      </c>
      <c r="H18" s="297"/>
      <c r="I18" s="297"/>
      <c r="J18" s="297"/>
      <c r="K18" s="297"/>
      <c r="L18" s="297"/>
      <c r="M18" s="297"/>
      <c r="N18" s="297"/>
      <c r="O18" s="172">
        <f t="shared" si="0"/>
        <v>1529.75</v>
      </c>
      <c r="Q18" s="227">
        <f t="shared" si="1"/>
        <v>41.75</v>
      </c>
    </row>
    <row r="19" spans="1:20" ht="15.9" customHeight="1" x14ac:dyDescent="0.3">
      <c r="A19" s="168">
        <v>15</v>
      </c>
      <c r="B19" s="263">
        <v>1462</v>
      </c>
      <c r="C19" s="264" t="s">
        <v>223</v>
      </c>
      <c r="D19" s="297">
        <v>1458</v>
      </c>
      <c r="E19" s="297">
        <v>1491</v>
      </c>
      <c r="F19" s="297">
        <v>1612</v>
      </c>
      <c r="G19" s="297">
        <v>1871</v>
      </c>
      <c r="H19" s="297">
        <v>2058</v>
      </c>
      <c r="I19" s="297"/>
      <c r="J19" s="297"/>
      <c r="K19" s="297"/>
      <c r="L19" s="297"/>
      <c r="M19" s="297"/>
      <c r="N19" s="297"/>
      <c r="O19" s="172">
        <f t="shared" ref="O19:O27" si="2">AVERAGE(D19:N19)</f>
        <v>1698</v>
      </c>
      <c r="Q19" s="227">
        <f>O19-B19</f>
        <v>236</v>
      </c>
    </row>
    <row r="20" spans="1:20" ht="15.9" customHeight="1" x14ac:dyDescent="0.3">
      <c r="A20" s="168">
        <v>16</v>
      </c>
      <c r="B20" s="263">
        <v>1458</v>
      </c>
      <c r="C20" s="264" t="s">
        <v>157</v>
      </c>
      <c r="D20" s="297">
        <v>1462</v>
      </c>
      <c r="E20" s="297">
        <v>1763</v>
      </c>
      <c r="F20" s="297">
        <v>1266</v>
      </c>
      <c r="G20" s="297">
        <v>1612</v>
      </c>
      <c r="H20" s="297">
        <v>1379</v>
      </c>
      <c r="I20" s="297"/>
      <c r="J20" s="297"/>
      <c r="K20" s="297"/>
      <c r="L20" s="297"/>
      <c r="M20" s="297"/>
      <c r="N20" s="297"/>
      <c r="O20" s="172">
        <f t="shared" si="2"/>
        <v>1496.4</v>
      </c>
      <c r="Q20" s="227">
        <f>O20-B20</f>
        <v>38.400000000000091</v>
      </c>
    </row>
    <row r="21" spans="1:20" s="166" customFormat="1" ht="15.9" customHeight="1" x14ac:dyDescent="0.3">
      <c r="A21" s="168">
        <v>17</v>
      </c>
      <c r="B21" s="263">
        <v>1413</v>
      </c>
      <c r="C21" s="264" t="s">
        <v>254</v>
      </c>
      <c r="D21" s="297">
        <v>1697</v>
      </c>
      <c r="E21" s="297">
        <v>1191</v>
      </c>
      <c r="F21" s="297">
        <v>1722</v>
      </c>
      <c r="G21" s="297">
        <v>2058</v>
      </c>
      <c r="H21" s="297">
        <v>1763</v>
      </c>
      <c r="I21" s="297"/>
      <c r="J21" s="297"/>
      <c r="K21" s="297"/>
      <c r="L21" s="297"/>
      <c r="M21" s="297"/>
      <c r="N21" s="297"/>
      <c r="O21" s="172">
        <f t="shared" si="2"/>
        <v>1686.2</v>
      </c>
      <c r="Q21" s="227">
        <f t="shared" ref="Q21:Q25" si="3">O21-B21</f>
        <v>273.20000000000005</v>
      </c>
    </row>
    <row r="22" spans="1:20" s="166" customFormat="1" ht="15.9" customHeight="1" x14ac:dyDescent="0.3">
      <c r="A22" s="168">
        <v>18</v>
      </c>
      <c r="B22" s="263">
        <v>1379</v>
      </c>
      <c r="C22" s="264" t="s">
        <v>294</v>
      </c>
      <c r="D22" s="297">
        <v>1871</v>
      </c>
      <c r="E22" s="297">
        <v>1488</v>
      </c>
      <c r="F22" s="297">
        <v>2058</v>
      </c>
      <c r="G22" s="297">
        <v>1458</v>
      </c>
      <c r="H22" s="297">
        <v>1489</v>
      </c>
      <c r="I22" s="297">
        <v>1697</v>
      </c>
      <c r="J22" s="297"/>
      <c r="K22" s="297"/>
      <c r="L22" s="297"/>
      <c r="M22" s="297"/>
      <c r="N22" s="297"/>
      <c r="O22" s="172">
        <f t="shared" ref="O22" si="4">AVERAGE(D22:N22)</f>
        <v>1676.8333333333333</v>
      </c>
      <c r="Q22" s="227">
        <f t="shared" ref="Q22" si="5">O22-B22</f>
        <v>297.83333333333326</v>
      </c>
    </row>
    <row r="23" spans="1:20" s="166" customFormat="1" ht="15.9" customHeight="1" x14ac:dyDescent="0.3">
      <c r="A23" s="168">
        <v>19</v>
      </c>
      <c r="B23" s="263">
        <v>1324</v>
      </c>
      <c r="C23" s="264" t="s">
        <v>65</v>
      </c>
      <c r="D23" s="297">
        <v>1266</v>
      </c>
      <c r="E23" s="297">
        <v>1489</v>
      </c>
      <c r="F23" s="297">
        <v>1491</v>
      </c>
      <c r="G23" s="297"/>
      <c r="H23" s="297"/>
      <c r="I23" s="297"/>
      <c r="J23" s="297"/>
      <c r="K23" s="297"/>
      <c r="L23" s="297"/>
      <c r="M23" s="297"/>
      <c r="N23" s="297"/>
      <c r="O23" s="250">
        <f t="shared" si="2"/>
        <v>1415.3333333333333</v>
      </c>
      <c r="Q23" s="227">
        <f t="shared" si="3"/>
        <v>91.333333333333258</v>
      </c>
    </row>
    <row r="24" spans="1:20" s="166" customFormat="1" ht="15.9" customHeight="1" x14ac:dyDescent="0.3">
      <c r="A24" s="168">
        <v>20</v>
      </c>
      <c r="B24" s="215">
        <v>1266</v>
      </c>
      <c r="C24" s="264" t="s">
        <v>56</v>
      </c>
      <c r="D24" s="297">
        <v>1324</v>
      </c>
      <c r="E24" s="297">
        <v>1458</v>
      </c>
      <c r="F24" s="297">
        <v>1763</v>
      </c>
      <c r="G24" s="297">
        <v>1495</v>
      </c>
      <c r="H24" s="297"/>
      <c r="I24" s="297"/>
      <c r="J24" s="297"/>
      <c r="K24" s="297"/>
      <c r="L24" s="297"/>
      <c r="M24" s="297"/>
      <c r="N24" s="297"/>
      <c r="O24" s="250">
        <f t="shared" si="2"/>
        <v>1510</v>
      </c>
      <c r="Q24" s="227">
        <f t="shared" si="3"/>
        <v>244</v>
      </c>
    </row>
    <row r="25" spans="1:20" s="166" customFormat="1" ht="15.9" customHeight="1" x14ac:dyDescent="0.3">
      <c r="A25" s="168">
        <v>21</v>
      </c>
      <c r="B25" s="263">
        <v>1191</v>
      </c>
      <c r="C25" s="264" t="s">
        <v>298</v>
      </c>
      <c r="D25" s="297">
        <v>1413</v>
      </c>
      <c r="E25" s="297">
        <v>1488</v>
      </c>
      <c r="F25" s="297">
        <v>1489</v>
      </c>
      <c r="G25" s="297"/>
      <c r="H25" s="297"/>
      <c r="I25" s="297"/>
      <c r="J25" s="297"/>
      <c r="K25" s="297"/>
      <c r="L25" s="297"/>
      <c r="M25" s="297"/>
      <c r="N25" s="297"/>
      <c r="O25" s="250">
        <f t="shared" si="2"/>
        <v>1463.3333333333333</v>
      </c>
      <c r="Q25" s="227">
        <f t="shared" si="3"/>
        <v>272.33333333333326</v>
      </c>
    </row>
    <row r="26" spans="1:20" s="166" customFormat="1" ht="15.9" customHeight="1" x14ac:dyDescent="0.3">
      <c r="A26" s="168">
        <v>22</v>
      </c>
      <c r="B26" s="215">
        <v>0</v>
      </c>
      <c r="C26" s="264" t="s">
        <v>233</v>
      </c>
      <c r="D26" s="297">
        <v>1495</v>
      </c>
      <c r="E26" s="297">
        <v>1413</v>
      </c>
      <c r="F26" s="297">
        <v>1488</v>
      </c>
      <c r="G26" s="297">
        <v>1312</v>
      </c>
      <c r="H26" s="297"/>
      <c r="I26" s="297"/>
      <c r="J26" s="297"/>
      <c r="K26" s="297"/>
      <c r="L26" s="297"/>
      <c r="M26" s="297"/>
      <c r="N26" s="297"/>
      <c r="O26" s="172">
        <f t="shared" si="2"/>
        <v>1427</v>
      </c>
      <c r="Q26" s="227"/>
    </row>
    <row r="27" spans="1:20" s="166" customFormat="1" ht="15.9" customHeight="1" x14ac:dyDescent="0.3">
      <c r="A27" s="168">
        <v>23</v>
      </c>
      <c r="B27" s="215">
        <v>0</v>
      </c>
      <c r="C27" s="171" t="s">
        <v>299</v>
      </c>
      <c r="D27" s="297">
        <v>1413</v>
      </c>
      <c r="E27" s="297">
        <v>1489</v>
      </c>
      <c r="F27" s="297">
        <v>1491</v>
      </c>
      <c r="G27" s="297"/>
      <c r="H27" s="297"/>
      <c r="I27" s="297"/>
      <c r="J27" s="297"/>
      <c r="K27" s="297"/>
      <c r="L27" s="297"/>
      <c r="M27" s="297"/>
      <c r="N27" s="297"/>
      <c r="O27" s="172">
        <f t="shared" si="2"/>
        <v>1464.3333333333333</v>
      </c>
      <c r="Q27" s="227"/>
    </row>
    <row r="28" spans="1:20" ht="15.6" customHeight="1" x14ac:dyDescent="0.3">
      <c r="A28" s="168">
        <v>24</v>
      </c>
      <c r="B28" s="215">
        <v>0</v>
      </c>
      <c r="C28" s="264" t="s">
        <v>145</v>
      </c>
      <c r="D28" s="297">
        <v>1687</v>
      </c>
      <c r="E28" s="297">
        <v>1462</v>
      </c>
      <c r="F28" s="297"/>
      <c r="G28" s="297"/>
      <c r="H28" s="297"/>
      <c r="I28" s="297"/>
      <c r="J28" s="297"/>
      <c r="K28" s="297"/>
      <c r="L28" s="297"/>
      <c r="M28" s="297"/>
      <c r="N28" s="297"/>
      <c r="O28" s="172">
        <f t="shared" ref="O28:O31" si="6">AVERAGE(D28:N28)</f>
        <v>1574.5</v>
      </c>
      <c r="P28" s="166"/>
      <c r="Q28" s="234"/>
    </row>
    <row r="29" spans="1:20" ht="15.9" customHeight="1" x14ac:dyDescent="0.3">
      <c r="A29" s="168">
        <v>25</v>
      </c>
      <c r="B29" s="215">
        <v>0</v>
      </c>
      <c r="C29" s="171" t="s">
        <v>295</v>
      </c>
      <c r="D29" s="297">
        <v>1266</v>
      </c>
      <c r="E29" s="297">
        <v>1489</v>
      </c>
      <c r="F29" s="297">
        <v>1413</v>
      </c>
      <c r="G29" s="297">
        <v>1612</v>
      </c>
      <c r="H29" s="297">
        <v>1495</v>
      </c>
      <c r="I29" s="297">
        <v>1191</v>
      </c>
      <c r="J29" s="297">
        <v>1458</v>
      </c>
      <c r="K29" s="297"/>
      <c r="L29" s="297"/>
      <c r="M29" s="297"/>
      <c r="N29" s="297"/>
      <c r="O29" s="172">
        <f t="shared" si="6"/>
        <v>1417.7142857142858</v>
      </c>
      <c r="P29" s="166"/>
      <c r="Q29" s="234"/>
    </row>
    <row r="30" spans="1:20" ht="15.6" customHeight="1" x14ac:dyDescent="0.3">
      <c r="A30" s="168">
        <v>26</v>
      </c>
      <c r="B30" s="215">
        <v>0</v>
      </c>
      <c r="C30" s="264" t="s">
        <v>300</v>
      </c>
      <c r="D30" s="297">
        <v>1379</v>
      </c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172">
        <f t="shared" si="6"/>
        <v>1379</v>
      </c>
      <c r="P30" s="166"/>
      <c r="Q30" s="227"/>
    </row>
    <row r="31" spans="1:20" ht="15.9" customHeight="1" x14ac:dyDescent="0.3">
      <c r="A31" s="168">
        <v>27</v>
      </c>
      <c r="B31" s="215">
        <v>0</v>
      </c>
      <c r="C31" s="171" t="s">
        <v>301</v>
      </c>
      <c r="D31" s="297">
        <v>1324</v>
      </c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172">
        <f t="shared" si="6"/>
        <v>1324</v>
      </c>
      <c r="P31" s="166"/>
      <c r="Q31" s="234"/>
    </row>
    <row r="32" spans="1:20" ht="15.6" customHeight="1" x14ac:dyDescent="0.3">
      <c r="A32" s="168">
        <v>28</v>
      </c>
      <c r="B32" s="215">
        <v>0</v>
      </c>
      <c r="C32" s="171" t="s">
        <v>296</v>
      </c>
      <c r="D32" s="297">
        <v>1191</v>
      </c>
      <c r="E32" s="297">
        <v>1489</v>
      </c>
      <c r="F32" s="297">
        <v>1458</v>
      </c>
      <c r="G32" s="297"/>
      <c r="H32" s="297"/>
      <c r="I32" s="297"/>
      <c r="J32" s="297"/>
      <c r="K32" s="297"/>
      <c r="L32" s="297"/>
      <c r="M32" s="297"/>
      <c r="N32" s="297"/>
      <c r="O32" s="172">
        <f t="shared" ref="O32:O36" si="7">AVERAGE(D32:N32)</f>
        <v>1379.3333333333333</v>
      </c>
      <c r="P32" s="166"/>
      <c r="Q32" s="234"/>
    </row>
    <row r="33" spans="1:17" ht="15.9" customHeight="1" x14ac:dyDescent="0.3">
      <c r="A33" s="168">
        <v>29</v>
      </c>
      <c r="B33" s="215">
        <v>0</v>
      </c>
      <c r="C33" s="264" t="s">
        <v>327</v>
      </c>
      <c r="D33" s="297">
        <v>1324</v>
      </c>
      <c r="E33" s="297">
        <v>1491</v>
      </c>
      <c r="F33" s="297"/>
      <c r="G33" s="297"/>
      <c r="H33" s="297"/>
      <c r="I33" s="297"/>
      <c r="J33" s="297"/>
      <c r="K33" s="297"/>
      <c r="L33" s="297"/>
      <c r="M33" s="297"/>
      <c r="N33" s="297"/>
      <c r="O33" s="172">
        <f t="shared" si="7"/>
        <v>1407.5</v>
      </c>
      <c r="P33" s="166"/>
      <c r="Q33" s="227"/>
    </row>
    <row r="34" spans="1:17" x14ac:dyDescent="0.3">
      <c r="A34" s="168">
        <v>30</v>
      </c>
      <c r="B34" s="215">
        <v>0</v>
      </c>
      <c r="C34" s="171" t="s">
        <v>304</v>
      </c>
      <c r="D34" s="297">
        <v>1191</v>
      </c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172">
        <f t="shared" si="7"/>
        <v>1191</v>
      </c>
      <c r="P34" s="166"/>
      <c r="Q34" s="234"/>
    </row>
    <row r="35" spans="1:17" x14ac:dyDescent="0.3">
      <c r="A35" s="168">
        <v>31</v>
      </c>
      <c r="B35" s="215">
        <v>0</v>
      </c>
      <c r="C35" s="264" t="s">
        <v>302</v>
      </c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172" t="e">
        <f t="shared" si="7"/>
        <v>#DIV/0!</v>
      </c>
      <c r="P35" s="166"/>
      <c r="Q35" s="227"/>
    </row>
    <row r="36" spans="1:17" x14ac:dyDescent="0.3">
      <c r="A36" s="168">
        <v>32</v>
      </c>
      <c r="B36" s="215">
        <v>0</v>
      </c>
      <c r="C36" s="171" t="s">
        <v>297</v>
      </c>
      <c r="D36" s="297">
        <v>1324</v>
      </c>
      <c r="E36" s="297">
        <v>1462</v>
      </c>
      <c r="F36" s="297">
        <v>1191</v>
      </c>
      <c r="G36" s="297">
        <v>1697</v>
      </c>
      <c r="H36" s="297">
        <v>1489</v>
      </c>
      <c r="I36" s="297">
        <v>1266</v>
      </c>
      <c r="J36" s="297">
        <v>1491</v>
      </c>
      <c r="K36" s="297"/>
      <c r="L36" s="297"/>
      <c r="M36" s="297"/>
      <c r="N36" s="297"/>
      <c r="O36" s="172">
        <f t="shared" si="7"/>
        <v>1417.1428571428571</v>
      </c>
      <c r="P36" s="166"/>
      <c r="Q36" s="234"/>
    </row>
    <row r="37" spans="1:17" x14ac:dyDescent="0.3">
      <c r="A37" s="168">
        <v>33</v>
      </c>
      <c r="B37" s="215">
        <v>0</v>
      </c>
      <c r="C37" s="171" t="s">
        <v>369</v>
      </c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172" t="e">
        <f t="shared" ref="O37" si="8">AVERAGE(D37:N37)</f>
        <v>#DIV/0!</v>
      </c>
      <c r="P37" s="166"/>
      <c r="Q37" s="234"/>
    </row>
    <row r="38" spans="1:17" x14ac:dyDescent="0.3">
      <c r="A38" s="168">
        <v>34</v>
      </c>
      <c r="B38" s="215">
        <v>0</v>
      </c>
      <c r="C38" s="171" t="s">
        <v>374</v>
      </c>
      <c r="D38" s="297"/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172" t="e">
        <f t="shared" ref="O38" si="9">AVERAGE(D38:N38)</f>
        <v>#DIV/0!</v>
      </c>
      <c r="P38" s="166"/>
      <c r="Q38" s="234"/>
    </row>
  </sheetData>
  <mergeCells count="4">
    <mergeCell ref="C3:C4"/>
    <mergeCell ref="D3:N3"/>
    <mergeCell ref="O3:O4"/>
    <mergeCell ref="Q3:Q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workbookViewId="0">
      <selection activeCell="L12" sqref="L12"/>
    </sheetView>
  </sheetViews>
  <sheetFormatPr defaultColWidth="8.6640625" defaultRowHeight="18" x14ac:dyDescent="0.35"/>
  <cols>
    <col min="1" max="1" width="4.88671875" style="1" customWidth="1"/>
    <col min="2" max="2" width="8.6640625" style="1" customWidth="1"/>
    <col min="3" max="3" width="10.88671875" style="1" customWidth="1"/>
    <col min="4" max="4" width="10.44140625" style="1" customWidth="1"/>
    <col min="5" max="5" width="4.88671875" style="1" customWidth="1"/>
    <col min="6" max="6" width="8.6640625" style="1"/>
    <col min="7" max="7" width="10.88671875" style="1" customWidth="1"/>
    <col min="8" max="8" width="8.6640625" style="1"/>
    <col min="9" max="9" width="14.6640625" style="1" bestFit="1" customWidth="1"/>
    <col min="10" max="10" width="7.77734375" style="1" customWidth="1"/>
    <col min="11" max="11" width="8.6640625" style="1"/>
    <col min="12" max="12" width="9.44140625" style="1" customWidth="1"/>
    <col min="13" max="13" width="14.109375" style="1" customWidth="1"/>
    <col min="14" max="14" width="9.5546875" style="1" bestFit="1" customWidth="1"/>
    <col min="15" max="16384" width="8.6640625" style="1"/>
  </cols>
  <sheetData>
    <row r="1" spans="1:12" ht="23.4" x14ac:dyDescent="0.45">
      <c r="A1" s="28" t="s">
        <v>70</v>
      </c>
    </row>
    <row r="3" spans="1:12" x14ac:dyDescent="0.35">
      <c r="A3" s="29" t="s">
        <v>72</v>
      </c>
      <c r="G3" s="86">
        <v>7300</v>
      </c>
    </row>
    <row r="4" spans="1:12" ht="12.9" customHeight="1" x14ac:dyDescent="0.35">
      <c r="A4" s="2"/>
      <c r="G4" s="26"/>
    </row>
    <row r="5" spans="1:12" x14ac:dyDescent="0.35">
      <c r="A5" s="30" t="s">
        <v>249</v>
      </c>
      <c r="G5" s="26"/>
    </row>
    <row r="6" spans="1:12" ht="12.9" customHeight="1" x14ac:dyDescent="0.35"/>
    <row r="7" spans="1:12" ht="12.9" customHeight="1" x14ac:dyDescent="0.35"/>
    <row r="8" spans="1:12" s="2" customFormat="1" x14ac:dyDescent="0.35">
      <c r="A8" s="2" t="s">
        <v>71</v>
      </c>
      <c r="F8" s="2" t="s">
        <v>258</v>
      </c>
      <c r="J8" s="2" t="s">
        <v>259</v>
      </c>
    </row>
    <row r="9" spans="1:12" x14ac:dyDescent="0.35">
      <c r="B9" s="27" t="s">
        <v>19</v>
      </c>
      <c r="C9" s="25">
        <v>1400</v>
      </c>
      <c r="G9" s="27" t="s">
        <v>19</v>
      </c>
      <c r="H9" s="25">
        <v>900</v>
      </c>
      <c r="K9" s="27" t="s">
        <v>19</v>
      </c>
      <c r="L9" s="25">
        <v>600</v>
      </c>
    </row>
    <row r="10" spans="1:12" x14ac:dyDescent="0.35">
      <c r="B10" s="27" t="s">
        <v>20</v>
      </c>
      <c r="C10" s="25">
        <v>1200</v>
      </c>
      <c r="G10" s="27" t="s">
        <v>20</v>
      </c>
      <c r="H10" s="25">
        <v>700</v>
      </c>
      <c r="K10" s="27" t="s">
        <v>20</v>
      </c>
      <c r="L10" s="25">
        <v>450</v>
      </c>
    </row>
    <row r="11" spans="1:12" x14ac:dyDescent="0.35">
      <c r="B11" s="27" t="s">
        <v>21</v>
      </c>
      <c r="C11" s="25">
        <v>1000</v>
      </c>
      <c r="G11" s="27" t="s">
        <v>21</v>
      </c>
      <c r="H11" s="25">
        <v>500</v>
      </c>
      <c r="K11" s="27" t="s">
        <v>21</v>
      </c>
      <c r="L11" s="25">
        <v>350</v>
      </c>
    </row>
    <row r="12" spans="1:12" x14ac:dyDescent="0.35">
      <c r="B12" s="330"/>
      <c r="C12" s="3"/>
      <c r="G12" s="330"/>
      <c r="H12" s="3"/>
      <c r="K12" s="27" t="s">
        <v>22</v>
      </c>
      <c r="L12" s="25">
        <v>200</v>
      </c>
    </row>
    <row r="13" spans="1:12" s="3" customFormat="1" x14ac:dyDescent="0.35"/>
    <row r="14" spans="1:12" x14ac:dyDescent="0.35">
      <c r="B14" s="25" t="s">
        <v>59</v>
      </c>
      <c r="C14" s="282">
        <f>SUM(C9:C13)</f>
        <v>3600</v>
      </c>
      <c r="G14" s="25" t="s">
        <v>59</v>
      </c>
      <c r="H14" s="282">
        <f>SUM(H9:H11)</f>
        <v>2100</v>
      </c>
      <c r="K14" s="25" t="s">
        <v>59</v>
      </c>
      <c r="L14" s="282">
        <f>SUM(L9:L12)</f>
        <v>1600</v>
      </c>
    </row>
    <row r="16" spans="1:12" x14ac:dyDescent="0.35">
      <c r="I16" s="269" t="s">
        <v>73</v>
      </c>
    </row>
    <row r="17" spans="9:9" x14ac:dyDescent="0.35">
      <c r="I17" s="283">
        <f>C14+H14+L14</f>
        <v>7300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8"/>
  <sheetViews>
    <sheetView showGridLines="0" workbookViewId="0">
      <pane ySplit="5" topLeftCell="A6" activePane="bottomLeft" state="frozen"/>
      <selection pane="bottomLeft" activeCell="C10" sqref="C10"/>
    </sheetView>
  </sheetViews>
  <sheetFormatPr defaultRowHeight="14.4" x14ac:dyDescent="0.3"/>
  <cols>
    <col min="1" max="1" width="4.6640625" customWidth="1"/>
    <col min="2" max="2" width="24.109375" customWidth="1"/>
    <col min="3" max="3" width="5" bestFit="1" customWidth="1"/>
    <col min="4" max="4" width="5.33203125" style="139" customWidth="1"/>
    <col min="5" max="5" width="5.33203125" style="139" bestFit="1" customWidth="1"/>
    <col min="6" max="6" width="5.33203125" style="139" customWidth="1"/>
    <col min="7" max="7" width="5.33203125" customWidth="1"/>
    <col min="8" max="8" width="5.33203125" bestFit="1" customWidth="1"/>
    <col min="9" max="9" width="5.33203125" customWidth="1"/>
    <col min="10" max="14" width="5.33203125" bestFit="1" customWidth="1"/>
    <col min="15" max="15" width="2.6640625" style="217" customWidth="1"/>
    <col min="16" max="17" width="6.33203125" customWidth="1"/>
    <col min="18" max="18" width="5" bestFit="1" customWidth="1"/>
    <col min="19" max="19" width="2.88671875" customWidth="1"/>
    <col min="21" max="21" width="5" bestFit="1" customWidth="1"/>
    <col min="22" max="22" width="5.109375" bestFit="1" customWidth="1"/>
    <col min="23" max="23" width="5" style="139" bestFit="1" customWidth="1"/>
    <col min="24" max="24" width="5.109375" bestFit="1" customWidth="1"/>
    <col min="25" max="26" width="5.33203125" customWidth="1"/>
    <col min="27" max="30" width="5.33203125" bestFit="1" customWidth="1"/>
    <col min="31" max="31" width="5.33203125" style="139" bestFit="1" customWidth="1"/>
    <col min="32" max="32" width="5.33203125" bestFit="1" customWidth="1"/>
    <col min="33" max="34" width="4.88671875" bestFit="1" customWidth="1"/>
    <col min="35" max="35" width="5.5546875" bestFit="1" customWidth="1"/>
  </cols>
  <sheetData>
    <row r="1" spans="1:35" ht="18" x14ac:dyDescent="0.35">
      <c r="A1" s="76" t="s">
        <v>89</v>
      </c>
      <c r="P1" s="76"/>
    </row>
    <row r="3" spans="1:35" x14ac:dyDescent="0.3">
      <c r="A3" s="189"/>
      <c r="B3" s="141" t="s">
        <v>141</v>
      </c>
      <c r="C3" s="141"/>
      <c r="D3" s="254"/>
      <c r="E3" s="254"/>
      <c r="F3" s="254"/>
      <c r="G3" s="141"/>
      <c r="H3" s="141"/>
      <c r="I3" s="141"/>
      <c r="J3" s="141"/>
      <c r="K3" s="141"/>
      <c r="P3" s="210"/>
      <c r="Q3" s="224" t="s">
        <v>195</v>
      </c>
      <c r="R3" s="210"/>
    </row>
    <row r="4" spans="1:35" x14ac:dyDescent="0.3">
      <c r="A4" s="142"/>
      <c r="B4" s="141" t="s">
        <v>142</v>
      </c>
      <c r="C4" s="113" t="s">
        <v>81</v>
      </c>
      <c r="D4" s="79" t="s">
        <v>151</v>
      </c>
      <c r="E4" s="113" t="s">
        <v>81</v>
      </c>
      <c r="F4" s="113" t="s">
        <v>151</v>
      </c>
      <c r="G4" s="113" t="s">
        <v>81</v>
      </c>
      <c r="H4" s="79" t="s">
        <v>151</v>
      </c>
      <c r="I4" s="113" t="s">
        <v>81</v>
      </c>
      <c r="J4" s="79" t="s">
        <v>151</v>
      </c>
      <c r="K4" s="113" t="s">
        <v>81</v>
      </c>
      <c r="L4" s="79" t="s">
        <v>151</v>
      </c>
      <c r="M4" s="113" t="s">
        <v>81</v>
      </c>
      <c r="N4" s="79" t="s">
        <v>151</v>
      </c>
      <c r="O4" s="110"/>
      <c r="P4" s="211" t="s">
        <v>81</v>
      </c>
      <c r="Q4" s="211" t="s">
        <v>151</v>
      </c>
      <c r="R4" s="386" t="s">
        <v>144</v>
      </c>
      <c r="U4" s="113" t="s">
        <v>81</v>
      </c>
      <c r="V4" s="79" t="s">
        <v>151</v>
      </c>
      <c r="W4" s="113" t="s">
        <v>81</v>
      </c>
      <c r="X4" s="79" t="s">
        <v>151</v>
      </c>
      <c r="Y4" s="113" t="s">
        <v>81</v>
      </c>
      <c r="Z4" s="79" t="s">
        <v>151</v>
      </c>
      <c r="AA4" s="113" t="s">
        <v>81</v>
      </c>
      <c r="AB4" s="79" t="s">
        <v>151</v>
      </c>
      <c r="AC4" s="113" t="s">
        <v>81</v>
      </c>
      <c r="AD4" s="79" t="s">
        <v>151</v>
      </c>
      <c r="AE4" s="113" t="s">
        <v>81</v>
      </c>
      <c r="AF4" s="79" t="s">
        <v>151</v>
      </c>
      <c r="AG4" s="113" t="s">
        <v>81</v>
      </c>
      <c r="AH4" s="79" t="s">
        <v>151</v>
      </c>
      <c r="AI4" s="388" t="s">
        <v>144</v>
      </c>
    </row>
    <row r="5" spans="1:35" x14ac:dyDescent="0.3">
      <c r="C5" s="114">
        <v>2018</v>
      </c>
      <c r="D5" s="114">
        <v>2017</v>
      </c>
      <c r="E5" s="114">
        <v>2017</v>
      </c>
      <c r="F5" s="114">
        <v>2016</v>
      </c>
      <c r="G5" s="114">
        <v>2016</v>
      </c>
      <c r="H5" s="114">
        <v>2015</v>
      </c>
      <c r="I5" s="114">
        <v>2015</v>
      </c>
      <c r="J5" s="114">
        <v>2014</v>
      </c>
      <c r="K5" s="114">
        <v>2014</v>
      </c>
      <c r="L5" s="114">
        <v>2013</v>
      </c>
      <c r="M5" s="114">
        <v>2013</v>
      </c>
      <c r="N5" s="114">
        <v>2012</v>
      </c>
      <c r="O5" s="110"/>
      <c r="P5" s="212">
        <v>2012</v>
      </c>
      <c r="Q5" s="212">
        <v>2011</v>
      </c>
      <c r="R5" s="387"/>
      <c r="U5" s="114">
        <v>2018</v>
      </c>
      <c r="V5" s="114">
        <v>2017</v>
      </c>
      <c r="W5" s="114">
        <v>2017</v>
      </c>
      <c r="X5" s="114">
        <v>2016</v>
      </c>
      <c r="Y5" s="114">
        <v>2016</v>
      </c>
      <c r="Z5" s="114">
        <v>2015</v>
      </c>
      <c r="AA5" s="114">
        <v>2015</v>
      </c>
      <c r="AB5" s="114">
        <v>2014</v>
      </c>
      <c r="AC5" s="114">
        <v>2014</v>
      </c>
      <c r="AD5" s="114">
        <v>2013</v>
      </c>
      <c r="AE5" s="114">
        <v>2013</v>
      </c>
      <c r="AF5" s="114">
        <v>2012</v>
      </c>
      <c r="AG5" s="114">
        <v>2012</v>
      </c>
      <c r="AH5" s="80">
        <v>2011</v>
      </c>
      <c r="AI5" s="389"/>
    </row>
    <row r="6" spans="1:35" x14ac:dyDescent="0.3">
      <c r="N6" s="110"/>
      <c r="O6" s="110"/>
      <c r="P6" s="150"/>
      <c r="Q6" s="151"/>
      <c r="R6" s="151"/>
    </row>
    <row r="7" spans="1:35" x14ac:dyDescent="0.3">
      <c r="A7" s="92" t="s">
        <v>90</v>
      </c>
      <c r="B7" s="93"/>
      <c r="C7" s="270">
        <v>34</v>
      </c>
      <c r="D7" s="270">
        <v>26</v>
      </c>
      <c r="E7" s="158">
        <v>21</v>
      </c>
      <c r="F7" s="158">
        <v>16</v>
      </c>
      <c r="G7" s="158">
        <v>18</v>
      </c>
      <c r="H7" s="270">
        <v>22</v>
      </c>
      <c r="I7" s="158">
        <v>16</v>
      </c>
      <c r="J7" s="270">
        <v>18</v>
      </c>
      <c r="K7" s="154">
        <v>16</v>
      </c>
      <c r="L7" s="155">
        <v>15</v>
      </c>
      <c r="M7" s="156">
        <v>14</v>
      </c>
      <c r="N7" s="155">
        <v>17</v>
      </c>
      <c r="O7" s="151"/>
      <c r="P7" s="213">
        <v>22</v>
      </c>
      <c r="Q7" s="214">
        <v>21</v>
      </c>
      <c r="R7" s="214">
        <v>18</v>
      </c>
      <c r="T7" s="111" t="s">
        <v>114</v>
      </c>
      <c r="U7" s="111"/>
      <c r="V7" s="111"/>
      <c r="W7" s="140"/>
      <c r="X7" s="111"/>
      <c r="Y7" s="111"/>
      <c r="Z7" s="111"/>
      <c r="AA7" s="111"/>
      <c r="AB7" s="111"/>
      <c r="AC7" s="111"/>
      <c r="AD7" s="111"/>
      <c r="AE7" s="140"/>
      <c r="AF7" s="111"/>
    </row>
    <row r="8" spans="1:35" x14ac:dyDescent="0.3">
      <c r="A8" s="92" t="s">
        <v>105</v>
      </c>
      <c r="B8" s="93"/>
      <c r="C8" s="158">
        <v>5</v>
      </c>
      <c r="D8" s="158">
        <v>5</v>
      </c>
      <c r="E8" s="158">
        <v>5</v>
      </c>
      <c r="F8" s="158">
        <v>5</v>
      </c>
      <c r="G8" s="158">
        <v>5</v>
      </c>
      <c r="H8" s="155">
        <v>5</v>
      </c>
      <c r="I8" s="157">
        <v>4</v>
      </c>
      <c r="J8" s="155">
        <v>5</v>
      </c>
      <c r="K8" s="157">
        <v>4</v>
      </c>
      <c r="L8" s="155">
        <v>5</v>
      </c>
      <c r="M8" s="157">
        <v>4</v>
      </c>
      <c r="N8" s="189">
        <v>6</v>
      </c>
      <c r="O8" s="161"/>
      <c r="P8" s="214">
        <v>5</v>
      </c>
      <c r="Q8" s="214">
        <v>5</v>
      </c>
      <c r="R8" s="214">
        <v>5</v>
      </c>
    </row>
    <row r="9" spans="1:35" x14ac:dyDescent="0.3">
      <c r="A9" s="92" t="s">
        <v>17</v>
      </c>
      <c r="B9" s="93"/>
      <c r="C9" s="158">
        <v>103</v>
      </c>
      <c r="D9" s="270">
        <v>126</v>
      </c>
      <c r="E9" s="270">
        <v>98</v>
      </c>
      <c r="F9" s="158">
        <v>75</v>
      </c>
      <c r="G9" s="158">
        <v>91</v>
      </c>
      <c r="H9" s="158">
        <v>93</v>
      </c>
      <c r="I9" s="158">
        <v>83</v>
      </c>
      <c r="J9" s="270">
        <v>97</v>
      </c>
      <c r="K9" s="154">
        <v>78</v>
      </c>
      <c r="L9" s="157">
        <v>63</v>
      </c>
      <c r="M9" s="155">
        <v>65</v>
      </c>
      <c r="N9" s="155">
        <v>79</v>
      </c>
      <c r="O9" s="151"/>
      <c r="P9" s="213">
        <v>112</v>
      </c>
      <c r="Q9" s="214">
        <v>89</v>
      </c>
      <c r="R9" s="214">
        <v>83</v>
      </c>
      <c r="Y9" s="149" t="s">
        <v>115</v>
      </c>
      <c r="Z9" s="149" t="s">
        <v>115</v>
      </c>
      <c r="AA9" s="149" t="s">
        <v>115</v>
      </c>
      <c r="AB9" s="149" t="s">
        <v>115</v>
      </c>
      <c r="AC9" s="149" t="s">
        <v>115</v>
      </c>
      <c r="AD9" s="149" t="s">
        <v>115</v>
      </c>
      <c r="AE9" s="149" t="s">
        <v>115</v>
      </c>
      <c r="AF9" s="149" t="s">
        <v>115</v>
      </c>
    </row>
    <row r="10" spans="1:35" x14ac:dyDescent="0.3">
      <c r="A10" s="94"/>
      <c r="B10" s="95"/>
      <c r="C10" s="150"/>
      <c r="D10" s="150"/>
      <c r="E10" s="150"/>
      <c r="F10" s="150"/>
      <c r="G10" s="150"/>
      <c r="H10" s="95"/>
      <c r="I10" s="95"/>
      <c r="J10" s="150"/>
      <c r="K10" s="150"/>
      <c r="L10" s="150"/>
      <c r="M10" s="151"/>
      <c r="N10" s="151"/>
      <c r="O10" s="151"/>
      <c r="P10" s="150"/>
      <c r="Q10" s="151"/>
      <c r="R10" s="151"/>
      <c r="T10" s="112" t="s">
        <v>106</v>
      </c>
      <c r="U10" s="78"/>
      <c r="V10" s="78">
        <v>1</v>
      </c>
      <c r="W10" s="133"/>
      <c r="X10" s="133"/>
      <c r="Y10" s="133"/>
      <c r="Z10" s="133"/>
      <c r="AA10" s="133"/>
      <c r="AB10" s="133"/>
      <c r="AC10" s="133"/>
      <c r="AD10" s="78">
        <v>1</v>
      </c>
      <c r="AE10" s="133"/>
      <c r="AF10" s="78">
        <v>1</v>
      </c>
      <c r="AG10" s="78">
        <v>1</v>
      </c>
      <c r="AH10" s="78">
        <v>1</v>
      </c>
      <c r="AI10" s="189">
        <v>2</v>
      </c>
    </row>
    <row r="11" spans="1:35" x14ac:dyDescent="0.3">
      <c r="A11" s="92" t="s">
        <v>94</v>
      </c>
      <c r="B11" s="93"/>
      <c r="C11" s="158">
        <v>1780</v>
      </c>
      <c r="D11" s="158">
        <v>1803</v>
      </c>
      <c r="E11" s="158">
        <v>1792</v>
      </c>
      <c r="F11" s="158">
        <v>1773</v>
      </c>
      <c r="G11" s="158">
        <v>1808</v>
      </c>
      <c r="H11" s="228">
        <v>1841</v>
      </c>
      <c r="I11" s="158">
        <v>1681</v>
      </c>
      <c r="J11" s="158">
        <v>1748</v>
      </c>
      <c r="K11" s="152">
        <v>1673</v>
      </c>
      <c r="L11" s="228">
        <v>1799</v>
      </c>
      <c r="M11" s="153">
        <v>1707</v>
      </c>
      <c r="N11" s="159">
        <v>1774</v>
      </c>
      <c r="O11" s="216"/>
      <c r="P11" s="214">
        <v>1926</v>
      </c>
      <c r="Q11" s="213">
        <v>1973</v>
      </c>
      <c r="R11" s="214">
        <v>1913</v>
      </c>
      <c r="T11" s="112" t="s">
        <v>107</v>
      </c>
      <c r="U11" s="78">
        <v>1</v>
      </c>
      <c r="V11" s="133"/>
      <c r="W11" s="78">
        <v>1</v>
      </c>
      <c r="X11" s="78">
        <v>1</v>
      </c>
      <c r="Y11" s="78">
        <v>2</v>
      </c>
      <c r="Z11" s="78">
        <v>1</v>
      </c>
      <c r="AA11" s="133"/>
      <c r="AB11" s="133"/>
      <c r="AC11" s="133"/>
      <c r="AD11" s="78">
        <v>1</v>
      </c>
      <c r="AE11" s="78">
        <v>1</v>
      </c>
      <c r="AF11" s="133"/>
      <c r="AG11" s="189">
        <v>3</v>
      </c>
      <c r="AH11" s="78">
        <v>3</v>
      </c>
      <c r="AI11" s="78">
        <v>2</v>
      </c>
    </row>
    <row r="12" spans="1:35" x14ac:dyDescent="0.3">
      <c r="A12" s="88"/>
      <c r="B12" s="23"/>
      <c r="C12" s="23"/>
      <c r="D12" s="162"/>
      <c r="E12" s="162"/>
      <c r="F12" s="162"/>
      <c r="G12" s="23"/>
      <c r="H12" s="23"/>
      <c r="I12" s="23"/>
      <c r="J12" s="23"/>
      <c r="K12" s="23"/>
      <c r="L12" s="23"/>
      <c r="M12" s="23"/>
      <c r="N12" s="23"/>
      <c r="P12" s="23"/>
      <c r="Q12" s="23"/>
      <c r="R12" s="23"/>
      <c r="T12" s="112" t="s">
        <v>108</v>
      </c>
      <c r="U12" s="78">
        <v>1</v>
      </c>
      <c r="V12" s="78">
        <v>2</v>
      </c>
      <c r="W12" s="133"/>
      <c r="X12" s="78">
        <v>1</v>
      </c>
      <c r="Y12" s="78">
        <v>2</v>
      </c>
      <c r="Z12" s="78">
        <v>3</v>
      </c>
      <c r="AA12" s="78">
        <v>1</v>
      </c>
      <c r="AB12" s="189">
        <v>4</v>
      </c>
      <c r="AC12" s="78">
        <v>2</v>
      </c>
      <c r="AD12" s="78">
        <v>1</v>
      </c>
      <c r="AE12" s="133"/>
      <c r="AF12" s="78">
        <v>2</v>
      </c>
      <c r="AG12" s="78">
        <v>2</v>
      </c>
      <c r="AH12" s="189">
        <v>4</v>
      </c>
      <c r="AI12" s="78">
        <v>1</v>
      </c>
    </row>
    <row r="13" spans="1:35" x14ac:dyDescent="0.3">
      <c r="A13" s="89" t="s">
        <v>88</v>
      </c>
      <c r="C13" s="149" t="s">
        <v>115</v>
      </c>
      <c r="D13" s="149" t="s">
        <v>115</v>
      </c>
      <c r="E13" s="115" t="s">
        <v>115</v>
      </c>
      <c r="F13" s="149" t="s">
        <v>115</v>
      </c>
      <c r="G13" s="115" t="s">
        <v>115</v>
      </c>
      <c r="H13" s="115" t="s">
        <v>115</v>
      </c>
      <c r="I13" s="115" t="s">
        <v>115</v>
      </c>
      <c r="J13" s="115" t="s">
        <v>115</v>
      </c>
      <c r="K13" s="115" t="s">
        <v>115</v>
      </c>
      <c r="L13" s="115" t="s">
        <v>115</v>
      </c>
      <c r="M13" s="115" t="s">
        <v>115</v>
      </c>
      <c r="N13" s="115" t="s">
        <v>115</v>
      </c>
      <c r="O13" s="218"/>
      <c r="P13" s="210"/>
      <c r="Q13" s="224" t="s">
        <v>195</v>
      </c>
      <c r="R13" s="210"/>
      <c r="T13" s="112" t="s">
        <v>109</v>
      </c>
      <c r="U13" s="78">
        <v>2</v>
      </c>
      <c r="V13" s="78">
        <v>1</v>
      </c>
      <c r="W13" s="189">
        <v>4</v>
      </c>
      <c r="X13" s="78">
        <v>2</v>
      </c>
      <c r="Y13" s="133"/>
      <c r="Z13" s="78">
        <v>2</v>
      </c>
      <c r="AA13" s="78">
        <v>1</v>
      </c>
      <c r="AB13" s="138">
        <v>1</v>
      </c>
      <c r="AC13" s="133"/>
      <c r="AD13" s="78">
        <v>1</v>
      </c>
      <c r="AE13" s="78">
        <v>1</v>
      </c>
      <c r="AF13" s="78">
        <v>1</v>
      </c>
      <c r="AG13" s="78">
        <v>1</v>
      </c>
      <c r="AH13" s="133"/>
      <c r="AI13" s="78">
        <v>2</v>
      </c>
    </row>
    <row r="14" spans="1:35" ht="14.4" customHeight="1" x14ac:dyDescent="0.3">
      <c r="T14" s="112" t="s">
        <v>110</v>
      </c>
      <c r="U14" s="78">
        <v>2</v>
      </c>
      <c r="V14" s="78">
        <v>3</v>
      </c>
      <c r="W14" s="78">
        <v>2</v>
      </c>
      <c r="X14" s="189">
        <v>4</v>
      </c>
      <c r="Y14" s="78">
        <v>3</v>
      </c>
      <c r="Z14" s="78">
        <v>2</v>
      </c>
      <c r="AA14" s="78">
        <v>2</v>
      </c>
      <c r="AB14" s="133"/>
      <c r="AC14" s="78">
        <v>2</v>
      </c>
      <c r="AD14" s="138">
        <v>2</v>
      </c>
      <c r="AE14" s="78">
        <v>3</v>
      </c>
      <c r="AF14" s="78">
        <v>3</v>
      </c>
      <c r="AG14" s="78">
        <v>2</v>
      </c>
      <c r="AH14" s="189">
        <v>4</v>
      </c>
      <c r="AI14" s="78">
        <v>1</v>
      </c>
    </row>
    <row r="15" spans="1:35" ht="14.4" customHeight="1" x14ac:dyDescent="0.3">
      <c r="A15" s="78" t="s">
        <v>19</v>
      </c>
      <c r="B15" s="144" t="s">
        <v>136</v>
      </c>
      <c r="C15" s="144">
        <v>2058</v>
      </c>
      <c r="D15" s="200">
        <v>2154</v>
      </c>
      <c r="E15" s="148"/>
      <c r="F15" s="148"/>
      <c r="G15" s="199">
        <v>2075</v>
      </c>
      <c r="H15" s="144">
        <v>1857</v>
      </c>
      <c r="I15" s="144"/>
      <c r="J15" s="199">
        <v>1908</v>
      </c>
      <c r="K15" s="200">
        <v>1674</v>
      </c>
      <c r="L15" s="200">
        <v>1639</v>
      </c>
      <c r="M15" s="148">
        <v>1569</v>
      </c>
      <c r="N15" s="78"/>
      <c r="O15" s="161"/>
      <c r="P15" s="206"/>
      <c r="Q15" s="206"/>
      <c r="R15" s="206"/>
      <c r="T15" s="112" t="s">
        <v>111</v>
      </c>
      <c r="U15" s="78">
        <v>3</v>
      </c>
      <c r="V15" s="78">
        <v>2</v>
      </c>
      <c r="W15" s="78">
        <v>2</v>
      </c>
      <c r="X15" s="78">
        <v>2</v>
      </c>
      <c r="Y15" s="194">
        <v>1</v>
      </c>
      <c r="Z15" s="78">
        <v>2</v>
      </c>
      <c r="AA15" s="78">
        <v>2</v>
      </c>
      <c r="AB15" s="194">
        <v>1</v>
      </c>
      <c r="AC15" s="189">
        <v>4</v>
      </c>
      <c r="AD15" s="138">
        <v>3</v>
      </c>
      <c r="AE15" s="78">
        <v>2</v>
      </c>
      <c r="AF15" s="194">
        <v>1</v>
      </c>
      <c r="AG15" s="138">
        <v>3</v>
      </c>
      <c r="AH15" s="78">
        <v>3</v>
      </c>
      <c r="AI15" s="189">
        <v>3</v>
      </c>
    </row>
    <row r="16" spans="1:35" ht="14.4" customHeight="1" x14ac:dyDescent="0.3">
      <c r="A16" s="78" t="s">
        <v>20</v>
      </c>
      <c r="B16" s="132" t="s">
        <v>152</v>
      </c>
      <c r="C16" s="198">
        <v>1997</v>
      </c>
      <c r="D16" s="231">
        <v>1913</v>
      </c>
      <c r="E16" s="231">
        <v>1875</v>
      </c>
      <c r="F16" s="145">
        <v>1713</v>
      </c>
      <c r="G16" s="132"/>
      <c r="H16" s="198">
        <v>1776</v>
      </c>
      <c r="I16" s="132">
        <v>1700</v>
      </c>
      <c r="J16" s="132">
        <v>1519</v>
      </c>
      <c r="K16" s="145"/>
      <c r="L16" s="146"/>
      <c r="M16" s="146"/>
      <c r="N16" s="146"/>
      <c r="O16" s="219"/>
      <c r="P16" s="204"/>
      <c r="Q16" s="204"/>
      <c r="R16" s="204"/>
      <c r="T16" s="112" t="s">
        <v>112</v>
      </c>
      <c r="U16" s="78">
        <v>1</v>
      </c>
      <c r="V16" s="78">
        <v>2</v>
      </c>
      <c r="W16" s="78">
        <v>2</v>
      </c>
      <c r="X16" s="78">
        <v>2</v>
      </c>
      <c r="Y16" s="78">
        <v>3</v>
      </c>
      <c r="Z16" s="78">
        <v>4</v>
      </c>
      <c r="AA16" s="78">
        <v>4</v>
      </c>
      <c r="AB16" s="189">
        <v>6</v>
      </c>
      <c r="AC16" s="133"/>
      <c r="AD16" s="78">
        <v>1</v>
      </c>
      <c r="AE16" s="78">
        <v>2</v>
      </c>
      <c r="AF16" s="78">
        <v>1</v>
      </c>
      <c r="AG16" s="189">
        <v>4</v>
      </c>
      <c r="AH16" s="78">
        <v>2</v>
      </c>
      <c r="AI16" s="78">
        <v>1</v>
      </c>
    </row>
    <row r="17" spans="1:35" ht="14.4" customHeight="1" x14ac:dyDescent="0.3">
      <c r="A17" s="78" t="s">
        <v>21</v>
      </c>
      <c r="B17" s="81" t="s">
        <v>45</v>
      </c>
      <c r="C17" s="81">
        <v>1883</v>
      </c>
      <c r="D17" s="147">
        <v>1906</v>
      </c>
      <c r="E17" s="147">
        <v>1879</v>
      </c>
      <c r="F17" s="147">
        <v>1924</v>
      </c>
      <c r="G17" s="201">
        <v>1996</v>
      </c>
      <c r="H17" s="201">
        <v>1988</v>
      </c>
      <c r="I17" s="201">
        <v>1980</v>
      </c>
      <c r="J17" s="201">
        <v>1918</v>
      </c>
      <c r="K17" s="232">
        <v>1904</v>
      </c>
      <c r="L17" s="147">
        <v>1881</v>
      </c>
      <c r="M17" s="147">
        <v>1885</v>
      </c>
      <c r="N17" s="191">
        <v>1979</v>
      </c>
      <c r="O17" s="220"/>
      <c r="P17" s="205">
        <v>2016</v>
      </c>
      <c r="Q17" s="205">
        <v>1994</v>
      </c>
      <c r="R17" s="205">
        <v>2006</v>
      </c>
      <c r="T17" s="112" t="s">
        <v>113</v>
      </c>
      <c r="U17" s="189">
        <v>7</v>
      </c>
      <c r="V17" s="189">
        <v>6</v>
      </c>
      <c r="W17" s="78">
        <v>2</v>
      </c>
      <c r="X17" s="78">
        <v>2</v>
      </c>
      <c r="Y17" s="145">
        <v>4</v>
      </c>
      <c r="Z17" s="145">
        <v>4</v>
      </c>
      <c r="AA17" s="189">
        <v>4</v>
      </c>
      <c r="AB17" s="138">
        <v>3</v>
      </c>
      <c r="AC17" s="138">
        <v>3</v>
      </c>
      <c r="AD17" s="78">
        <v>2</v>
      </c>
      <c r="AE17" s="133"/>
      <c r="AF17" s="78">
        <v>1</v>
      </c>
      <c r="AG17" s="138">
        <v>2</v>
      </c>
      <c r="AH17" s="78">
        <v>2</v>
      </c>
      <c r="AI17" s="78">
        <v>1</v>
      </c>
    </row>
    <row r="18" spans="1:35" ht="14.4" customHeight="1" x14ac:dyDescent="0.3">
      <c r="A18" s="78" t="s">
        <v>22</v>
      </c>
      <c r="B18" s="77" t="s">
        <v>156</v>
      </c>
      <c r="C18" s="198">
        <v>1871</v>
      </c>
      <c r="D18" s="231">
        <v>1828</v>
      </c>
      <c r="E18" s="231">
        <v>1785</v>
      </c>
      <c r="F18" s="78"/>
      <c r="G18" s="77">
        <v>1498</v>
      </c>
      <c r="H18" s="198">
        <v>1524</v>
      </c>
      <c r="I18" s="77">
        <v>1500</v>
      </c>
      <c r="J18" s="136">
        <v>1388</v>
      </c>
      <c r="K18" s="147"/>
      <c r="L18" s="147"/>
      <c r="M18" s="147"/>
      <c r="N18" s="147"/>
      <c r="O18" s="223"/>
      <c r="P18" s="208"/>
      <c r="Q18" s="208"/>
      <c r="R18" s="208"/>
      <c r="T18" s="112" t="s">
        <v>137</v>
      </c>
      <c r="U18" s="78">
        <v>2</v>
      </c>
      <c r="V18" s="189">
        <v>4</v>
      </c>
      <c r="W18" s="189">
        <v>3</v>
      </c>
      <c r="X18" s="78">
        <v>1</v>
      </c>
      <c r="Y18" s="78">
        <v>1</v>
      </c>
      <c r="Z18" s="78">
        <v>1</v>
      </c>
      <c r="AA18" s="78">
        <v>1</v>
      </c>
      <c r="AB18" s="133"/>
      <c r="AC18" s="189">
        <v>2</v>
      </c>
      <c r="AD18" s="133"/>
      <c r="AE18" s="138">
        <v>1</v>
      </c>
      <c r="AF18" s="138"/>
      <c r="AG18" s="138"/>
      <c r="AH18" s="138"/>
      <c r="AI18" s="138"/>
    </row>
    <row r="19" spans="1:35" ht="14.4" customHeight="1" x14ac:dyDescent="0.3">
      <c r="A19" s="78" t="s">
        <v>23</v>
      </c>
      <c r="B19" s="281" t="s">
        <v>242</v>
      </c>
      <c r="C19" s="317">
        <v>1763</v>
      </c>
      <c r="D19" s="78">
        <v>1649</v>
      </c>
      <c r="E19" s="78"/>
      <c r="F19" s="78"/>
      <c r="G19" s="77"/>
      <c r="H19" s="77"/>
      <c r="I19" s="77"/>
      <c r="J19" s="77"/>
      <c r="K19" s="77"/>
      <c r="L19" s="77"/>
      <c r="M19" s="77"/>
      <c r="N19" s="77"/>
      <c r="P19" s="207"/>
      <c r="Q19" s="207"/>
      <c r="R19" s="207"/>
      <c r="T19" s="112" t="s">
        <v>217</v>
      </c>
      <c r="U19" s="78">
        <v>1</v>
      </c>
      <c r="V19" s="78">
        <v>1</v>
      </c>
      <c r="W19" s="133"/>
      <c r="X19" s="78">
        <v>1</v>
      </c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</row>
    <row r="20" spans="1:35" ht="14.4" customHeight="1" x14ac:dyDescent="0.3">
      <c r="A20" s="78" t="s">
        <v>24</v>
      </c>
      <c r="B20" s="87" t="s">
        <v>91</v>
      </c>
      <c r="C20" s="199">
        <v>1722</v>
      </c>
      <c r="D20" s="146">
        <v>1678</v>
      </c>
      <c r="E20" s="146">
        <v>1672</v>
      </c>
      <c r="F20" s="231">
        <v>1684</v>
      </c>
      <c r="G20" s="77">
        <v>1645</v>
      </c>
      <c r="H20" s="87">
        <v>1644</v>
      </c>
      <c r="I20" s="87">
        <v>1640</v>
      </c>
      <c r="J20" s="87">
        <v>1638</v>
      </c>
      <c r="K20" s="200">
        <v>1648</v>
      </c>
      <c r="L20" s="146">
        <v>1592</v>
      </c>
      <c r="M20" s="190">
        <v>1643</v>
      </c>
      <c r="N20" s="190">
        <v>1639</v>
      </c>
      <c r="O20" s="222"/>
      <c r="P20" s="204">
        <v>1633</v>
      </c>
      <c r="Q20" s="208"/>
      <c r="R20" s="208"/>
      <c r="T20" s="112" t="s">
        <v>235</v>
      </c>
      <c r="U20" s="78">
        <v>1</v>
      </c>
      <c r="V20" s="196">
        <v>2</v>
      </c>
      <c r="W20" s="78">
        <v>1</v>
      </c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</row>
    <row r="21" spans="1:35" ht="14.4" customHeight="1" x14ac:dyDescent="0.3">
      <c r="A21" s="78" t="s">
        <v>25</v>
      </c>
      <c r="B21" s="77" t="s">
        <v>303</v>
      </c>
      <c r="C21" s="77">
        <v>1697</v>
      </c>
      <c r="D21" s="145"/>
      <c r="E21" s="145"/>
      <c r="F21" s="145"/>
      <c r="G21" s="132"/>
      <c r="H21" s="132"/>
      <c r="I21" s="132"/>
      <c r="J21" s="318"/>
      <c r="K21" s="77"/>
      <c r="L21" s="77"/>
      <c r="M21" s="77"/>
      <c r="N21" s="77"/>
      <c r="P21" s="204"/>
      <c r="Q21" s="207"/>
      <c r="R21" s="207"/>
      <c r="T21" s="192" t="s">
        <v>99</v>
      </c>
      <c r="U21" s="196">
        <v>13</v>
      </c>
      <c r="V21" s="193">
        <v>2</v>
      </c>
      <c r="W21" s="193">
        <v>4</v>
      </c>
      <c r="X21" s="133"/>
      <c r="Y21" s="193">
        <v>3</v>
      </c>
      <c r="Z21" s="195">
        <v>3</v>
      </c>
      <c r="AA21" s="195">
        <v>1</v>
      </c>
      <c r="AB21" s="195">
        <v>3</v>
      </c>
      <c r="AC21" s="193">
        <v>3</v>
      </c>
      <c r="AD21" s="193">
        <v>3</v>
      </c>
      <c r="AE21" s="193">
        <v>4</v>
      </c>
      <c r="AF21" s="196">
        <v>7</v>
      </c>
      <c r="AG21" s="193">
        <v>4</v>
      </c>
      <c r="AH21" s="195">
        <v>2</v>
      </c>
      <c r="AI21" s="193">
        <v>5</v>
      </c>
    </row>
    <row r="22" spans="1:35" ht="14.4" customHeight="1" x14ac:dyDescent="0.3">
      <c r="A22" s="78" t="s">
        <v>26</v>
      </c>
      <c r="B22" s="77" t="s">
        <v>154</v>
      </c>
      <c r="C22" s="77">
        <v>1687</v>
      </c>
      <c r="D22" s="78">
        <v>1716</v>
      </c>
      <c r="E22" s="78"/>
      <c r="F22" s="231">
        <v>1765</v>
      </c>
      <c r="G22" s="77">
        <v>1722</v>
      </c>
      <c r="H22" s="198">
        <v>1747</v>
      </c>
      <c r="I22" s="77">
        <v>1590</v>
      </c>
      <c r="J22" s="190" t="s">
        <v>16</v>
      </c>
      <c r="K22" s="77"/>
      <c r="L22" s="77"/>
      <c r="M22" s="77"/>
      <c r="N22" s="77"/>
      <c r="P22" s="204"/>
      <c r="Q22" s="207"/>
      <c r="R22" s="207"/>
      <c r="T22" s="251"/>
      <c r="U22" s="252"/>
      <c r="V22" s="251"/>
      <c r="W22" s="252"/>
      <c r="X22" s="251"/>
      <c r="Y22" s="252"/>
      <c r="Z22" s="253"/>
      <c r="AA22" s="252"/>
      <c r="AB22" s="253"/>
      <c r="AC22" s="252"/>
      <c r="AD22" s="252"/>
      <c r="AE22" s="252"/>
      <c r="AF22" s="252"/>
      <c r="AG22" s="252"/>
      <c r="AH22" s="253"/>
      <c r="AI22" s="252"/>
    </row>
    <row r="23" spans="1:35" ht="14.4" customHeight="1" x14ac:dyDescent="0.3">
      <c r="A23" s="78" t="s">
        <v>27</v>
      </c>
      <c r="B23" s="87" t="s">
        <v>49</v>
      </c>
      <c r="C23" s="87">
        <v>1612</v>
      </c>
      <c r="D23" s="146"/>
      <c r="E23" s="146">
        <v>1683</v>
      </c>
      <c r="F23" s="146"/>
      <c r="G23" s="87"/>
      <c r="H23" s="87"/>
      <c r="I23" s="87"/>
      <c r="J23" s="87"/>
      <c r="K23" s="146"/>
      <c r="L23" s="146"/>
      <c r="M23" s="146"/>
      <c r="N23" s="146"/>
      <c r="O23" s="219"/>
      <c r="P23" s="204">
        <v>1724</v>
      </c>
      <c r="Q23" s="204">
        <v>1721</v>
      </c>
      <c r="R23" s="204">
        <v>1635</v>
      </c>
      <c r="T23" s="251"/>
      <c r="U23" s="252"/>
      <c r="V23" s="251"/>
      <c r="W23" s="252"/>
      <c r="X23" s="251"/>
      <c r="Y23" s="252"/>
      <c r="Z23" s="253"/>
      <c r="AA23" s="252"/>
      <c r="AB23" s="253"/>
      <c r="AC23" s="252"/>
      <c r="AD23" s="252"/>
      <c r="AE23" s="252"/>
      <c r="AF23" s="252"/>
      <c r="AG23" s="252"/>
      <c r="AH23" s="253"/>
      <c r="AI23" s="252"/>
    </row>
    <row r="24" spans="1:35" ht="14.4" customHeight="1" x14ac:dyDescent="0.3">
      <c r="A24" s="78" t="s">
        <v>28</v>
      </c>
      <c r="B24" s="81" t="s">
        <v>51</v>
      </c>
      <c r="C24" s="81">
        <v>1506</v>
      </c>
      <c r="D24" s="147">
        <v>1466</v>
      </c>
      <c r="E24" s="147">
        <v>1550</v>
      </c>
      <c r="F24" s="147">
        <v>1550</v>
      </c>
      <c r="G24" s="81">
        <v>1560</v>
      </c>
      <c r="H24" s="81">
        <v>1564</v>
      </c>
      <c r="I24" s="81">
        <v>1558</v>
      </c>
      <c r="J24" s="81">
        <v>1596</v>
      </c>
      <c r="K24" s="147">
        <v>1620</v>
      </c>
      <c r="L24" s="147">
        <v>1612</v>
      </c>
      <c r="M24" s="232">
        <v>1628</v>
      </c>
      <c r="N24" s="191">
        <v>1618</v>
      </c>
      <c r="O24" s="220"/>
      <c r="P24" s="205">
        <v>1649</v>
      </c>
      <c r="Q24" s="205">
        <v>1657</v>
      </c>
      <c r="R24" s="205">
        <v>1652</v>
      </c>
      <c r="T24" s="160"/>
      <c r="U24" s="160"/>
      <c r="V24" s="160"/>
      <c r="W24" s="162"/>
      <c r="X24" s="160"/>
      <c r="Y24" s="162"/>
      <c r="Z24" s="160"/>
      <c r="AA24" s="160"/>
      <c r="AB24" s="161"/>
      <c r="AC24" s="162"/>
      <c r="AD24" s="162"/>
      <c r="AE24" s="162"/>
      <c r="AF24" s="161"/>
      <c r="AG24" s="162"/>
      <c r="AH24" s="162"/>
      <c r="AI24" s="162"/>
    </row>
    <row r="25" spans="1:35" ht="14.4" customHeight="1" x14ac:dyDescent="0.3">
      <c r="A25" s="78" t="s">
        <v>29</v>
      </c>
      <c r="B25" s="77" t="s">
        <v>238</v>
      </c>
      <c r="C25" s="77">
        <v>1495</v>
      </c>
      <c r="D25" s="78">
        <v>1525</v>
      </c>
      <c r="E25" s="78"/>
      <c r="F25" s="78"/>
      <c r="G25" s="77"/>
      <c r="H25" s="77"/>
      <c r="I25" s="77"/>
      <c r="J25" s="77"/>
      <c r="K25" s="77"/>
      <c r="L25" s="77"/>
      <c r="M25" s="77"/>
      <c r="N25" s="77"/>
      <c r="P25" s="207"/>
      <c r="Q25" s="207"/>
      <c r="R25" s="207"/>
      <c r="T25" s="160"/>
      <c r="U25" s="160"/>
      <c r="V25" s="160"/>
      <c r="W25" s="162"/>
      <c r="X25" s="160"/>
      <c r="Y25" s="162"/>
      <c r="Z25" s="160"/>
      <c r="AA25" s="160"/>
      <c r="AB25" s="161"/>
      <c r="AC25" s="162"/>
      <c r="AD25" s="162"/>
      <c r="AE25" s="162"/>
      <c r="AF25" s="161"/>
      <c r="AG25" s="162"/>
      <c r="AH25" s="162"/>
      <c r="AI25" s="162"/>
    </row>
    <row r="26" spans="1:35" ht="14.4" customHeight="1" x14ac:dyDescent="0.3">
      <c r="A26" s="78" t="s">
        <v>30</v>
      </c>
      <c r="B26" s="132" t="s">
        <v>123</v>
      </c>
      <c r="C26" s="198">
        <v>1491</v>
      </c>
      <c r="D26" s="231">
        <v>1487</v>
      </c>
      <c r="E26" s="145">
        <v>1441</v>
      </c>
      <c r="F26" s="145">
        <v>1455</v>
      </c>
      <c r="G26" s="132">
        <v>1442</v>
      </c>
      <c r="H26" s="132">
        <v>1450</v>
      </c>
      <c r="I26" s="198">
        <v>1479</v>
      </c>
      <c r="J26" s="132">
        <v>1435</v>
      </c>
      <c r="K26" s="145">
        <v>1424</v>
      </c>
      <c r="L26" s="190">
        <v>1367</v>
      </c>
      <c r="M26" s="190">
        <v>1352</v>
      </c>
      <c r="N26" s="190" t="s">
        <v>16</v>
      </c>
      <c r="O26" s="222"/>
      <c r="P26" s="209"/>
      <c r="Q26" s="209"/>
      <c r="R26" s="209"/>
    </row>
    <row r="27" spans="1:35" ht="14.4" customHeight="1" x14ac:dyDescent="0.3">
      <c r="A27" s="78" t="s">
        <v>31</v>
      </c>
      <c r="B27" s="77" t="s">
        <v>239</v>
      </c>
      <c r="C27" s="198">
        <v>1489</v>
      </c>
      <c r="D27" s="78">
        <v>1325</v>
      </c>
      <c r="E27" s="78"/>
      <c r="F27" s="78"/>
      <c r="G27" s="77"/>
      <c r="H27" s="77"/>
      <c r="I27" s="77"/>
      <c r="J27" s="77"/>
      <c r="K27" s="78"/>
      <c r="L27" s="78"/>
      <c r="M27" s="78"/>
      <c r="N27" s="78"/>
      <c r="O27" s="161"/>
      <c r="P27" s="204"/>
      <c r="Q27" s="206"/>
      <c r="R27" s="206"/>
    </row>
    <row r="28" spans="1:35" ht="14.4" customHeight="1" x14ac:dyDescent="0.3">
      <c r="A28" s="78" t="s">
        <v>32</v>
      </c>
      <c r="B28" s="87" t="s">
        <v>55</v>
      </c>
      <c r="C28" s="87">
        <v>1488</v>
      </c>
      <c r="D28" s="146">
        <v>1549</v>
      </c>
      <c r="E28" s="146">
        <v>1544</v>
      </c>
      <c r="F28" s="146">
        <v>1523</v>
      </c>
      <c r="G28" s="87">
        <v>1519</v>
      </c>
      <c r="H28" s="87">
        <v>1512</v>
      </c>
      <c r="I28" s="87">
        <v>1478</v>
      </c>
      <c r="J28" s="87">
        <v>1596</v>
      </c>
      <c r="K28" s="200">
        <v>1620</v>
      </c>
      <c r="L28" s="190">
        <v>1545</v>
      </c>
      <c r="M28" s="146"/>
      <c r="N28" s="190">
        <v>1549</v>
      </c>
      <c r="O28" s="222"/>
      <c r="P28" s="204">
        <v>1555</v>
      </c>
      <c r="Q28" s="204">
        <v>1551</v>
      </c>
      <c r="R28" s="204">
        <v>1573</v>
      </c>
    </row>
    <row r="29" spans="1:35" ht="14.4" customHeight="1" x14ac:dyDescent="0.3">
      <c r="A29" s="78" t="s">
        <v>33</v>
      </c>
      <c r="B29" s="77" t="s">
        <v>223</v>
      </c>
      <c r="C29" s="77">
        <v>1462</v>
      </c>
      <c r="D29" s="231">
        <v>1482</v>
      </c>
      <c r="E29" s="78">
        <v>1303</v>
      </c>
      <c r="F29" s="78"/>
      <c r="G29" s="77"/>
      <c r="H29" s="77"/>
      <c r="I29" s="77"/>
      <c r="J29" s="77"/>
      <c r="K29" s="77"/>
      <c r="L29" s="77"/>
      <c r="M29" s="77"/>
      <c r="N29" s="77"/>
      <c r="P29" s="206"/>
      <c r="Q29" s="204"/>
      <c r="R29" s="206"/>
    </row>
    <row r="30" spans="1:35" ht="14.4" customHeight="1" x14ac:dyDescent="0.3">
      <c r="A30" s="78" t="s">
        <v>34</v>
      </c>
      <c r="B30" s="132" t="s">
        <v>157</v>
      </c>
      <c r="C30" s="132">
        <v>1458</v>
      </c>
      <c r="D30" s="145">
        <v>1476</v>
      </c>
      <c r="E30" s="145">
        <v>1462</v>
      </c>
      <c r="F30" s="231">
        <v>1481</v>
      </c>
      <c r="G30" s="198">
        <v>1471</v>
      </c>
      <c r="H30" s="198">
        <v>1469</v>
      </c>
      <c r="I30" s="132">
        <v>1408</v>
      </c>
      <c r="J30" s="134" t="s">
        <v>16</v>
      </c>
      <c r="K30" s="77"/>
      <c r="L30" s="77"/>
      <c r="M30" s="77"/>
      <c r="N30" s="77"/>
      <c r="P30" s="207"/>
      <c r="Q30" s="207"/>
      <c r="R30" s="207"/>
    </row>
    <row r="31" spans="1:35" ht="14.4" customHeight="1" x14ac:dyDescent="0.3">
      <c r="A31" s="78" t="s">
        <v>35</v>
      </c>
      <c r="B31" s="77" t="s">
        <v>254</v>
      </c>
      <c r="C31" s="198">
        <v>1413</v>
      </c>
      <c r="D31" s="78">
        <v>1272</v>
      </c>
      <c r="E31" s="147"/>
      <c r="F31" s="147"/>
      <c r="G31" s="81"/>
      <c r="H31" s="81"/>
      <c r="I31" s="81"/>
      <c r="J31" s="77"/>
      <c r="K31" s="78"/>
      <c r="L31" s="78"/>
      <c r="M31" s="147"/>
      <c r="N31" s="147"/>
      <c r="O31" s="223"/>
      <c r="P31" s="205"/>
      <c r="Q31" s="205"/>
      <c r="R31" s="205"/>
    </row>
    <row r="32" spans="1:35" ht="14.4" customHeight="1" x14ac:dyDescent="0.3">
      <c r="A32" s="78" t="s">
        <v>36</v>
      </c>
      <c r="B32" s="132" t="s">
        <v>294</v>
      </c>
      <c r="C32" s="132">
        <v>1379</v>
      </c>
      <c r="D32" s="145"/>
      <c r="E32" s="145"/>
      <c r="F32" s="231"/>
      <c r="G32" s="198"/>
      <c r="H32" s="198"/>
      <c r="I32" s="132"/>
      <c r="J32" s="134"/>
      <c r="K32" s="77"/>
      <c r="L32" s="77"/>
      <c r="M32" s="77"/>
      <c r="N32" s="77"/>
      <c r="P32" s="207"/>
      <c r="Q32" s="207"/>
      <c r="R32" s="207"/>
    </row>
    <row r="33" spans="1:18" ht="14.4" customHeight="1" x14ac:dyDescent="0.3">
      <c r="A33" s="78" t="s">
        <v>37</v>
      </c>
      <c r="B33" s="81" t="s">
        <v>65</v>
      </c>
      <c r="C33" s="81">
        <v>1324</v>
      </c>
      <c r="D33" s="147">
        <v>1322</v>
      </c>
      <c r="E33" s="147">
        <v>1311</v>
      </c>
      <c r="F33" s="147">
        <v>1288</v>
      </c>
      <c r="G33" s="81">
        <v>1315</v>
      </c>
      <c r="H33" s="81">
        <v>1313</v>
      </c>
      <c r="I33" s="81">
        <v>1388</v>
      </c>
      <c r="J33" s="201">
        <v>1447</v>
      </c>
      <c r="K33" s="191">
        <v>1423</v>
      </c>
      <c r="L33" s="191">
        <v>1422</v>
      </c>
      <c r="M33" s="191">
        <v>1434</v>
      </c>
      <c r="N33" s="191">
        <v>1438</v>
      </c>
      <c r="O33" s="220"/>
      <c r="P33" s="205">
        <v>1442</v>
      </c>
      <c r="Q33" s="205">
        <v>1450</v>
      </c>
      <c r="R33" s="205" t="s">
        <v>16</v>
      </c>
    </row>
    <row r="34" spans="1:18" ht="14.4" customHeight="1" x14ac:dyDescent="0.3">
      <c r="A34" s="78" t="s">
        <v>38</v>
      </c>
      <c r="B34" s="81" t="s">
        <v>56</v>
      </c>
      <c r="C34" s="81">
        <v>1266</v>
      </c>
      <c r="D34" s="147">
        <v>1302</v>
      </c>
      <c r="E34" s="147">
        <v>1318</v>
      </c>
      <c r="F34" s="147">
        <v>1370</v>
      </c>
      <c r="G34" s="81">
        <v>1409</v>
      </c>
      <c r="H34" s="81">
        <v>1372</v>
      </c>
      <c r="I34" s="81">
        <v>1414</v>
      </c>
      <c r="J34" s="201">
        <v>1421</v>
      </c>
      <c r="K34" s="147">
        <v>1375</v>
      </c>
      <c r="L34" s="201">
        <v>1415</v>
      </c>
      <c r="M34" s="147">
        <v>1394</v>
      </c>
      <c r="N34" s="147">
        <v>1401</v>
      </c>
      <c r="O34" s="223"/>
      <c r="P34" s="205">
        <v>1400</v>
      </c>
      <c r="Q34" s="205">
        <v>1401</v>
      </c>
      <c r="R34" s="205">
        <v>1415</v>
      </c>
    </row>
    <row r="35" spans="1:18" ht="14.4" customHeight="1" x14ac:dyDescent="0.3">
      <c r="A35" s="78" t="s">
        <v>62</v>
      </c>
      <c r="B35" s="144" t="s">
        <v>298</v>
      </c>
      <c r="C35" s="144">
        <v>1191</v>
      </c>
      <c r="D35" s="320"/>
      <c r="E35" s="320"/>
      <c r="F35" s="320"/>
      <c r="G35" s="319"/>
      <c r="H35" s="319"/>
      <c r="I35" s="319"/>
      <c r="J35" s="319"/>
      <c r="K35" s="321"/>
      <c r="L35" s="321"/>
      <c r="M35" s="321"/>
      <c r="N35" s="321"/>
      <c r="O35" s="322"/>
      <c r="P35" s="321"/>
      <c r="Q35" s="321"/>
      <c r="R35" s="321"/>
    </row>
    <row r="36" spans="1:18" ht="14.4" customHeight="1" x14ac:dyDescent="0.3">
      <c r="A36" s="78" t="s">
        <v>63</v>
      </c>
      <c r="B36" s="144" t="s">
        <v>233</v>
      </c>
      <c r="C36" s="190" t="s">
        <v>148</v>
      </c>
      <c r="D36" s="190" t="s">
        <v>148</v>
      </c>
      <c r="E36" s="190" t="s">
        <v>148</v>
      </c>
      <c r="F36" s="320"/>
      <c r="G36" s="319"/>
      <c r="H36" s="319"/>
      <c r="I36" s="319"/>
      <c r="J36" s="319"/>
      <c r="K36" s="320"/>
      <c r="L36" s="319"/>
      <c r="M36" s="320"/>
      <c r="N36" s="320"/>
      <c r="O36" s="323"/>
      <c r="P36" s="321"/>
      <c r="Q36" s="321"/>
      <c r="R36" s="321"/>
    </row>
    <row r="37" spans="1:18" ht="14.4" customHeight="1" x14ac:dyDescent="0.3">
      <c r="A37" s="78" t="s">
        <v>67</v>
      </c>
      <c r="B37" s="132" t="s">
        <v>299</v>
      </c>
      <c r="C37" s="190" t="s">
        <v>148</v>
      </c>
      <c r="D37" s="145"/>
      <c r="E37" s="320"/>
      <c r="F37" s="320"/>
      <c r="G37" s="319"/>
      <c r="H37" s="319"/>
      <c r="I37" s="319"/>
      <c r="J37" s="132"/>
      <c r="K37" s="145"/>
      <c r="L37" s="145"/>
      <c r="M37" s="320"/>
      <c r="N37" s="320"/>
      <c r="O37" s="323"/>
      <c r="P37" s="321"/>
      <c r="Q37" s="321"/>
      <c r="R37" s="321"/>
    </row>
    <row r="38" spans="1:18" ht="14.4" customHeight="1" x14ac:dyDescent="0.3">
      <c r="A38" s="78" t="s">
        <v>78</v>
      </c>
      <c r="B38" s="77" t="s">
        <v>145</v>
      </c>
      <c r="C38" s="190" t="s">
        <v>148</v>
      </c>
      <c r="D38" s="78"/>
      <c r="E38" s="78"/>
      <c r="F38" s="78"/>
      <c r="G38" s="77"/>
      <c r="H38" s="77"/>
      <c r="I38" s="77"/>
      <c r="J38" s="77"/>
      <c r="K38" s="190" t="s">
        <v>148</v>
      </c>
      <c r="L38" s="78"/>
      <c r="M38" s="78"/>
      <c r="N38" s="78"/>
      <c r="O38" s="161"/>
      <c r="P38" s="213"/>
      <c r="Q38" s="213"/>
      <c r="R38" s="213"/>
    </row>
    <row r="39" spans="1:18" ht="14.4" customHeight="1" x14ac:dyDescent="0.3">
      <c r="A39" s="78" t="s">
        <v>79</v>
      </c>
      <c r="B39" s="77" t="s">
        <v>295</v>
      </c>
      <c r="C39" s="190" t="s">
        <v>148</v>
      </c>
      <c r="D39" s="78"/>
      <c r="E39" s="78"/>
      <c r="F39" s="78"/>
      <c r="G39" s="77"/>
      <c r="H39" s="190"/>
      <c r="I39" s="77"/>
      <c r="J39" s="77"/>
      <c r="K39" s="78"/>
      <c r="L39" s="78"/>
      <c r="M39" s="134"/>
      <c r="N39" s="78"/>
      <c r="O39" s="161"/>
      <c r="P39" s="206"/>
      <c r="Q39" s="204"/>
      <c r="R39" s="206"/>
    </row>
    <row r="40" spans="1:18" ht="14.4" customHeight="1" x14ac:dyDescent="0.3">
      <c r="A40" s="78" t="s">
        <v>80</v>
      </c>
      <c r="B40" s="77" t="s">
        <v>300</v>
      </c>
      <c r="C40" s="190" t="s">
        <v>148</v>
      </c>
      <c r="D40" s="190"/>
      <c r="E40" s="78"/>
      <c r="F40" s="77"/>
      <c r="G40" s="77"/>
      <c r="H40" s="190"/>
      <c r="I40" s="77"/>
      <c r="J40" s="77"/>
      <c r="K40" s="78"/>
      <c r="L40" s="78"/>
      <c r="M40" s="134"/>
      <c r="N40" s="78"/>
      <c r="O40" s="161"/>
      <c r="P40" s="206"/>
      <c r="Q40" s="204"/>
      <c r="R40" s="206"/>
    </row>
    <row r="41" spans="1:18" ht="14.4" customHeight="1" x14ac:dyDescent="0.3">
      <c r="A41" s="78" t="s">
        <v>85</v>
      </c>
      <c r="B41" s="77" t="s">
        <v>296</v>
      </c>
      <c r="C41" s="190" t="s">
        <v>148</v>
      </c>
      <c r="D41" s="190"/>
      <c r="E41" s="78"/>
      <c r="F41" s="77"/>
      <c r="G41" s="77"/>
      <c r="H41" s="190"/>
      <c r="I41" s="77"/>
      <c r="J41" s="77"/>
      <c r="K41" s="78"/>
      <c r="L41" s="78"/>
      <c r="M41" s="134"/>
      <c r="N41" s="78"/>
      <c r="O41" s="161"/>
      <c r="P41" s="206"/>
      <c r="Q41" s="204"/>
      <c r="R41" s="206"/>
    </row>
    <row r="42" spans="1:18" ht="14.4" customHeight="1" x14ac:dyDescent="0.3">
      <c r="A42" s="78" t="s">
        <v>86</v>
      </c>
      <c r="B42" s="77" t="s">
        <v>304</v>
      </c>
      <c r="C42" s="190" t="s">
        <v>148</v>
      </c>
      <c r="D42" s="190"/>
      <c r="E42" s="78"/>
      <c r="F42" s="77"/>
      <c r="G42" s="77"/>
      <c r="H42" s="190"/>
      <c r="I42" s="77"/>
      <c r="J42" s="77"/>
      <c r="K42" s="78"/>
      <c r="L42" s="78"/>
      <c r="M42" s="134"/>
      <c r="N42" s="78"/>
      <c r="O42" s="161"/>
      <c r="P42" s="206"/>
      <c r="Q42" s="204"/>
      <c r="R42" s="206"/>
    </row>
    <row r="43" spans="1:18" ht="14.4" customHeight="1" x14ac:dyDescent="0.3">
      <c r="A43" s="78" t="s">
        <v>87</v>
      </c>
      <c r="B43" s="77" t="s">
        <v>302</v>
      </c>
      <c r="C43" s="190" t="s">
        <v>148</v>
      </c>
      <c r="D43" s="190"/>
      <c r="E43" s="78"/>
      <c r="F43" s="77"/>
      <c r="G43" s="77"/>
      <c r="H43" s="190"/>
      <c r="I43" s="77"/>
      <c r="J43" s="77"/>
      <c r="K43" s="78"/>
      <c r="L43" s="78"/>
      <c r="M43" s="134"/>
      <c r="N43" s="78"/>
      <c r="O43" s="161"/>
      <c r="P43" s="206"/>
      <c r="Q43" s="204"/>
      <c r="R43" s="206"/>
    </row>
    <row r="44" spans="1:18" ht="14.4" customHeight="1" x14ac:dyDescent="0.3">
      <c r="A44" s="78" t="s">
        <v>204</v>
      </c>
      <c r="B44" s="77" t="s">
        <v>297</v>
      </c>
      <c r="C44" s="190" t="s">
        <v>148</v>
      </c>
      <c r="D44" s="190"/>
      <c r="E44" s="78"/>
      <c r="F44" s="77"/>
      <c r="G44" s="77"/>
      <c r="H44" s="190"/>
      <c r="I44" s="77"/>
      <c r="J44" s="77"/>
      <c r="K44" s="78"/>
      <c r="L44" s="78"/>
      <c r="M44" s="134"/>
      <c r="N44" s="78"/>
      <c r="O44" s="161"/>
      <c r="P44" s="206"/>
      <c r="Q44" s="204"/>
      <c r="R44" s="206"/>
    </row>
    <row r="45" spans="1:18" ht="14.4" customHeight="1" x14ac:dyDescent="0.3">
      <c r="A45" s="78" t="s">
        <v>93</v>
      </c>
      <c r="B45" s="77" t="s">
        <v>301</v>
      </c>
      <c r="C45" s="190" t="s">
        <v>148</v>
      </c>
      <c r="D45" s="190"/>
      <c r="E45" s="190"/>
      <c r="F45" s="78"/>
      <c r="G45" s="77"/>
      <c r="H45" s="77"/>
      <c r="I45" s="77"/>
      <c r="J45" s="77"/>
      <c r="K45" s="77"/>
      <c r="L45" s="77"/>
      <c r="M45" s="77"/>
      <c r="N45" s="77"/>
      <c r="P45" s="206"/>
      <c r="Q45" s="204"/>
      <c r="R45" s="206"/>
    </row>
    <row r="46" spans="1:18" ht="14.4" customHeight="1" x14ac:dyDescent="0.3">
      <c r="A46" s="78" t="s">
        <v>96</v>
      </c>
      <c r="B46" s="77" t="s">
        <v>327</v>
      </c>
      <c r="C46" s="190" t="s">
        <v>148</v>
      </c>
      <c r="D46" s="190"/>
      <c r="E46" s="190"/>
      <c r="F46" s="78"/>
      <c r="G46" s="77"/>
      <c r="H46" s="77"/>
      <c r="I46" s="77"/>
      <c r="J46" s="77"/>
      <c r="K46" s="77"/>
      <c r="L46" s="77"/>
      <c r="M46" s="77"/>
      <c r="N46" s="77"/>
      <c r="P46" s="206"/>
      <c r="Q46" s="204"/>
      <c r="R46" s="206"/>
    </row>
    <row r="47" spans="1:18" ht="14.4" customHeight="1" x14ac:dyDescent="0.3">
      <c r="A47" s="78" t="s">
        <v>98</v>
      </c>
      <c r="B47" s="77" t="s">
        <v>369</v>
      </c>
      <c r="C47" s="190" t="s">
        <v>148</v>
      </c>
      <c r="D47" s="190"/>
      <c r="E47" s="190"/>
      <c r="F47" s="78"/>
      <c r="G47" s="77"/>
      <c r="H47" s="77"/>
      <c r="I47" s="77"/>
      <c r="J47" s="77"/>
      <c r="K47" s="77"/>
      <c r="L47" s="77"/>
      <c r="M47" s="77"/>
      <c r="N47" s="77"/>
      <c r="P47" s="206"/>
      <c r="Q47" s="204"/>
      <c r="R47" s="206"/>
    </row>
    <row r="48" spans="1:18" ht="14.4" customHeight="1" x14ac:dyDescent="0.3">
      <c r="A48" s="78" t="s">
        <v>104</v>
      </c>
      <c r="B48" s="77" t="s">
        <v>374</v>
      </c>
      <c r="C48" s="190" t="s">
        <v>148</v>
      </c>
      <c r="D48" s="190"/>
      <c r="E48" s="190"/>
      <c r="F48" s="78"/>
      <c r="G48" s="77"/>
      <c r="H48" s="77"/>
      <c r="I48" s="77"/>
      <c r="J48" s="77"/>
      <c r="K48" s="77"/>
      <c r="L48" s="77"/>
      <c r="M48" s="77"/>
      <c r="N48" s="77"/>
      <c r="P48" s="206"/>
      <c r="Q48" s="204"/>
      <c r="R48" s="206"/>
    </row>
    <row r="49" spans="1:18" ht="14.4" customHeight="1" x14ac:dyDescent="0.3"/>
    <row r="50" spans="1:18" ht="14.4" customHeight="1" x14ac:dyDescent="0.3">
      <c r="A50" s="78" t="s">
        <v>124</v>
      </c>
      <c r="B50" s="77" t="s">
        <v>40</v>
      </c>
      <c r="C50" s="77"/>
      <c r="D50" s="78"/>
      <c r="E50" s="78"/>
      <c r="F50" s="78"/>
      <c r="G50" s="77"/>
      <c r="H50" s="77"/>
      <c r="I50" s="77"/>
      <c r="J50" s="77"/>
      <c r="K50" s="78"/>
      <c r="L50" s="78"/>
      <c r="M50" s="134"/>
      <c r="N50" s="78"/>
      <c r="O50" s="161"/>
      <c r="P50" s="206"/>
      <c r="Q50" s="204">
        <v>2164</v>
      </c>
      <c r="R50" s="206"/>
    </row>
    <row r="51" spans="1:18" ht="14.4" customHeight="1" x14ac:dyDescent="0.3">
      <c r="A51" s="78" t="s">
        <v>125</v>
      </c>
      <c r="B51" s="132" t="s">
        <v>118</v>
      </c>
      <c r="C51" s="132"/>
      <c r="D51" s="145"/>
      <c r="E51" s="145"/>
      <c r="F51" s="145"/>
      <c r="G51" s="132"/>
      <c r="H51" s="132"/>
      <c r="I51" s="132"/>
      <c r="J51" s="132"/>
      <c r="K51" s="145"/>
      <c r="L51" s="145"/>
      <c r="M51" s="145"/>
      <c r="N51" s="78">
        <v>2158</v>
      </c>
      <c r="O51" s="161"/>
      <c r="P51" s="206"/>
      <c r="Q51" s="206"/>
      <c r="R51" s="206"/>
    </row>
    <row r="52" spans="1:18" ht="14.4" customHeight="1" x14ac:dyDescent="0.3">
      <c r="A52" s="78" t="s">
        <v>126</v>
      </c>
      <c r="B52" s="77" t="s">
        <v>82</v>
      </c>
      <c r="C52" s="77"/>
      <c r="D52" s="78"/>
      <c r="E52" s="78"/>
      <c r="F52" s="78"/>
      <c r="G52" s="77"/>
      <c r="H52" s="77"/>
      <c r="I52" s="77"/>
      <c r="J52" s="77"/>
      <c r="K52" s="78"/>
      <c r="L52" s="78"/>
      <c r="M52" s="78"/>
      <c r="N52" s="78"/>
      <c r="O52" s="161"/>
      <c r="P52" s="204">
        <v>2154</v>
      </c>
      <c r="Q52" s="206"/>
      <c r="R52" s="206"/>
    </row>
    <row r="53" spans="1:18" ht="14.4" customHeight="1" x14ac:dyDescent="0.3">
      <c r="A53" s="78" t="s">
        <v>127</v>
      </c>
      <c r="B53" s="77" t="s">
        <v>77</v>
      </c>
      <c r="C53" s="77"/>
      <c r="D53" s="78"/>
      <c r="E53" s="78"/>
      <c r="F53" s="78"/>
      <c r="G53" s="77"/>
      <c r="H53" s="77"/>
      <c r="I53" s="77"/>
      <c r="J53" s="77"/>
      <c r="K53" s="78"/>
      <c r="L53" s="78"/>
      <c r="M53" s="78"/>
      <c r="N53" s="78"/>
      <c r="O53" s="161"/>
      <c r="P53" s="206"/>
      <c r="Q53" s="206"/>
      <c r="R53" s="204">
        <v>2125</v>
      </c>
    </row>
    <row r="54" spans="1:18" ht="14.4" customHeight="1" x14ac:dyDescent="0.3">
      <c r="A54" s="78" t="s">
        <v>128</v>
      </c>
      <c r="B54" s="132" t="s">
        <v>120</v>
      </c>
      <c r="C54" s="132"/>
      <c r="D54" s="145"/>
      <c r="E54" s="145"/>
      <c r="F54" s="145"/>
      <c r="G54" s="198">
        <v>2069</v>
      </c>
      <c r="H54" s="198">
        <v>1959</v>
      </c>
      <c r="I54" s="132"/>
      <c r="J54" s="198">
        <v>1929</v>
      </c>
      <c r="K54" s="145">
        <v>1758</v>
      </c>
      <c r="L54" s="145">
        <v>1764</v>
      </c>
      <c r="M54" s="231">
        <v>1775</v>
      </c>
      <c r="N54" s="78">
        <v>1726</v>
      </c>
      <c r="O54" s="161"/>
      <c r="P54" s="206"/>
      <c r="Q54" s="206"/>
      <c r="R54" s="206"/>
    </row>
    <row r="55" spans="1:18" ht="14.4" customHeight="1" x14ac:dyDescent="0.3">
      <c r="A55" s="78" t="s">
        <v>129</v>
      </c>
      <c r="B55" s="87" t="s">
        <v>92</v>
      </c>
      <c r="C55" s="87"/>
      <c r="D55" s="146"/>
      <c r="E55" s="146"/>
      <c r="F55" s="146"/>
      <c r="G55" s="87"/>
      <c r="H55" s="87"/>
      <c r="I55" s="87"/>
      <c r="J55" s="87"/>
      <c r="K55" s="146"/>
      <c r="L55" s="146"/>
      <c r="M55" s="146"/>
      <c r="N55" s="146"/>
      <c r="O55" s="219"/>
      <c r="P55" s="204">
        <v>2065</v>
      </c>
      <c r="Q55" s="203"/>
      <c r="R55" s="203"/>
    </row>
    <row r="56" spans="1:18" ht="14.4" customHeight="1" x14ac:dyDescent="0.3">
      <c r="A56" s="78" t="s">
        <v>134</v>
      </c>
      <c r="B56" s="77" t="s">
        <v>39</v>
      </c>
      <c r="C56" s="77"/>
      <c r="D56" s="78"/>
      <c r="E56" s="78">
        <v>2055</v>
      </c>
      <c r="F56" s="78">
        <v>2079</v>
      </c>
      <c r="G56" s="77"/>
      <c r="H56" s="77"/>
      <c r="I56" s="77"/>
      <c r="J56" s="77"/>
      <c r="K56" s="78"/>
      <c r="L56" s="78">
        <v>2124</v>
      </c>
      <c r="M56" s="78"/>
      <c r="N56" s="78"/>
      <c r="O56" s="161"/>
      <c r="P56" s="206"/>
      <c r="Q56" s="206"/>
      <c r="R56" s="204">
        <v>2111</v>
      </c>
    </row>
    <row r="57" spans="1:18" ht="14.4" customHeight="1" x14ac:dyDescent="0.3">
      <c r="A57" s="78" t="s">
        <v>140</v>
      </c>
      <c r="B57" s="87" t="s">
        <v>41</v>
      </c>
      <c r="C57" s="87"/>
      <c r="D57" s="146"/>
      <c r="E57" s="146"/>
      <c r="F57" s="146"/>
      <c r="G57" s="87"/>
      <c r="H57" s="87">
        <v>2034</v>
      </c>
      <c r="I57" s="87"/>
      <c r="J57" s="87"/>
      <c r="K57" s="146"/>
      <c r="L57" s="146">
        <v>2066</v>
      </c>
      <c r="M57" s="146">
        <v>2067</v>
      </c>
      <c r="N57" s="146"/>
      <c r="O57" s="219"/>
      <c r="P57" s="203"/>
      <c r="Q57" s="204">
        <v>2079</v>
      </c>
      <c r="R57" s="204">
        <v>2046</v>
      </c>
    </row>
    <row r="58" spans="1:18" ht="14.4" customHeight="1" x14ac:dyDescent="0.3">
      <c r="A58" s="78" t="s">
        <v>147</v>
      </c>
      <c r="B58" s="77" t="s">
        <v>43</v>
      </c>
      <c r="C58" s="77"/>
      <c r="D58" s="78"/>
      <c r="E58" s="78"/>
      <c r="F58" s="78"/>
      <c r="G58" s="77"/>
      <c r="H58" s="77"/>
      <c r="I58" s="77"/>
      <c r="J58" s="77"/>
      <c r="K58" s="78"/>
      <c r="L58" s="78"/>
      <c r="M58" s="78"/>
      <c r="N58" s="78"/>
      <c r="O58" s="161"/>
      <c r="P58" s="206"/>
      <c r="Q58" s="204">
        <v>2009</v>
      </c>
      <c r="R58" s="206"/>
    </row>
    <row r="59" spans="1:18" ht="14.4" customHeight="1" x14ac:dyDescent="0.3">
      <c r="A59" s="78" t="s">
        <v>150</v>
      </c>
      <c r="B59" s="87" t="s">
        <v>95</v>
      </c>
      <c r="C59" s="87"/>
      <c r="D59" s="146"/>
      <c r="E59" s="146"/>
      <c r="F59" s="146"/>
      <c r="G59" s="87">
        <v>1969</v>
      </c>
      <c r="H59" s="87"/>
      <c r="I59" s="87"/>
      <c r="J59" s="87"/>
      <c r="K59" s="146"/>
      <c r="L59" s="146"/>
      <c r="M59" s="146"/>
      <c r="N59" s="146">
        <v>1991</v>
      </c>
      <c r="O59" s="219"/>
      <c r="P59" s="233">
        <v>2072</v>
      </c>
      <c r="Q59" s="233"/>
      <c r="R59" s="233"/>
    </row>
    <row r="60" spans="1:18" ht="14.4" customHeight="1" x14ac:dyDescent="0.3">
      <c r="A60" s="78" t="s">
        <v>153</v>
      </c>
      <c r="B60" s="132" t="s">
        <v>119</v>
      </c>
      <c r="C60" s="132"/>
      <c r="D60" s="145"/>
      <c r="E60" s="145"/>
      <c r="F60" s="145"/>
      <c r="G60" s="132"/>
      <c r="H60" s="132"/>
      <c r="I60" s="132"/>
      <c r="J60" s="132"/>
      <c r="K60" s="145"/>
      <c r="L60" s="145"/>
      <c r="M60" s="145"/>
      <c r="N60" s="78">
        <v>1968</v>
      </c>
      <c r="O60" s="161"/>
      <c r="P60" s="206"/>
      <c r="Q60" s="203"/>
      <c r="R60" s="203"/>
    </row>
    <row r="61" spans="1:18" ht="14.4" customHeight="1" x14ac:dyDescent="0.3">
      <c r="A61" s="78" t="s">
        <v>155</v>
      </c>
      <c r="B61" s="87" t="s">
        <v>83</v>
      </c>
      <c r="C61" s="87"/>
      <c r="D61" s="146"/>
      <c r="E61" s="146"/>
      <c r="F61" s="146"/>
      <c r="G61" s="87"/>
      <c r="H61" s="87"/>
      <c r="I61" s="87"/>
      <c r="J61" s="87"/>
      <c r="K61" s="146"/>
      <c r="L61" s="146"/>
      <c r="M61" s="146"/>
      <c r="N61" s="146"/>
      <c r="O61" s="219"/>
      <c r="P61" s="204">
        <v>1962</v>
      </c>
      <c r="Q61" s="208"/>
      <c r="R61" s="208"/>
    </row>
    <row r="62" spans="1:18" ht="14.4" customHeight="1" x14ac:dyDescent="0.3">
      <c r="A62" s="78" t="s">
        <v>158</v>
      </c>
      <c r="B62" s="87" t="s">
        <v>47</v>
      </c>
      <c r="C62" s="87"/>
      <c r="D62" s="146"/>
      <c r="E62" s="146"/>
      <c r="F62" s="146"/>
      <c r="G62" s="87"/>
      <c r="H62" s="87"/>
      <c r="I62" s="87"/>
      <c r="J62" s="87"/>
      <c r="K62" s="146"/>
      <c r="L62" s="146"/>
      <c r="M62" s="146"/>
      <c r="N62" s="146"/>
      <c r="O62" s="219"/>
      <c r="P62" s="204">
        <v>1940</v>
      </c>
      <c r="Q62" s="204">
        <v>1918</v>
      </c>
      <c r="R62" s="204">
        <v>1899</v>
      </c>
    </row>
    <row r="63" spans="1:18" ht="14.4" customHeight="1" x14ac:dyDescent="0.3">
      <c r="A63" s="78" t="s">
        <v>159</v>
      </c>
      <c r="B63" s="77" t="s">
        <v>44</v>
      </c>
      <c r="C63" s="77"/>
      <c r="D63" s="78"/>
      <c r="E63" s="78"/>
      <c r="F63" s="78"/>
      <c r="G63" s="77"/>
      <c r="H63" s="77"/>
      <c r="I63" s="77"/>
      <c r="J63" s="77">
        <v>1927</v>
      </c>
      <c r="K63" s="78"/>
      <c r="L63" s="78"/>
      <c r="M63" s="78"/>
      <c r="N63" s="78"/>
      <c r="O63" s="161"/>
      <c r="P63" s="206"/>
      <c r="Q63" s="204">
        <v>1999</v>
      </c>
      <c r="R63" s="206"/>
    </row>
    <row r="64" spans="1:18" ht="14.4" customHeight="1" x14ac:dyDescent="0.3">
      <c r="A64" s="78" t="s">
        <v>165</v>
      </c>
      <c r="B64" s="77" t="s">
        <v>42</v>
      </c>
      <c r="C64" s="77"/>
      <c r="D64" s="78"/>
      <c r="E64" s="78"/>
      <c r="F64" s="78"/>
      <c r="G64" s="77"/>
      <c r="H64" s="77">
        <v>1904</v>
      </c>
      <c r="I64" s="77"/>
      <c r="J64" s="77"/>
      <c r="K64" s="78"/>
      <c r="L64" s="78"/>
      <c r="M64" s="78"/>
      <c r="N64" s="78"/>
      <c r="O64" s="161"/>
      <c r="P64" s="206"/>
      <c r="Q64" s="204">
        <v>2040</v>
      </c>
      <c r="R64" s="206"/>
    </row>
    <row r="65" spans="1:18" ht="14.4" customHeight="1" x14ac:dyDescent="0.3">
      <c r="A65" s="78" t="s">
        <v>193</v>
      </c>
      <c r="B65" s="77" t="s">
        <v>208</v>
      </c>
      <c r="C65" s="77"/>
      <c r="D65" s="78"/>
      <c r="E65" s="231">
        <v>1854</v>
      </c>
      <c r="F65" s="78">
        <v>1674</v>
      </c>
      <c r="G65" s="77"/>
      <c r="H65" s="87"/>
      <c r="I65" s="87"/>
      <c r="J65" s="87"/>
      <c r="K65" s="77"/>
      <c r="L65" s="77"/>
      <c r="M65" s="77"/>
      <c r="N65" s="77"/>
      <c r="P65" s="207"/>
      <c r="Q65" s="207"/>
      <c r="R65" s="207"/>
    </row>
    <row r="66" spans="1:18" ht="14.4" customHeight="1" x14ac:dyDescent="0.3">
      <c r="A66" s="78" t="s">
        <v>194</v>
      </c>
      <c r="B66" s="77" t="s">
        <v>222</v>
      </c>
      <c r="C66" s="77"/>
      <c r="D66" s="78"/>
      <c r="E66" s="78">
        <v>1842</v>
      </c>
      <c r="F66" s="78"/>
      <c r="G66" s="77"/>
      <c r="H66" s="77"/>
      <c r="I66" s="77"/>
      <c r="J66" s="77"/>
      <c r="K66" s="77"/>
      <c r="L66" s="77"/>
      <c r="M66" s="77"/>
      <c r="N66" s="77"/>
      <c r="P66" s="205"/>
      <c r="Q66" s="205"/>
      <c r="R66" s="205"/>
    </row>
    <row r="67" spans="1:18" ht="14.4" customHeight="1" x14ac:dyDescent="0.3">
      <c r="A67" s="78" t="s">
        <v>198</v>
      </c>
      <c r="B67" s="77" t="s">
        <v>66</v>
      </c>
      <c r="C67" s="77"/>
      <c r="D67" s="78"/>
      <c r="E67" s="78"/>
      <c r="F67" s="78"/>
      <c r="G67" s="77"/>
      <c r="H67" s="77"/>
      <c r="I67" s="77"/>
      <c r="J67" s="77"/>
      <c r="K67" s="78"/>
      <c r="L67" s="78"/>
      <c r="M67" s="78"/>
      <c r="N67" s="78"/>
      <c r="O67" s="161"/>
      <c r="P67" s="204">
        <v>1832</v>
      </c>
      <c r="Q67" s="204">
        <v>1648</v>
      </c>
      <c r="R67" s="208"/>
    </row>
    <row r="68" spans="1:18" ht="14.4" customHeight="1" x14ac:dyDescent="0.3">
      <c r="A68" s="78" t="s">
        <v>205</v>
      </c>
      <c r="B68" s="77" t="s">
        <v>97</v>
      </c>
      <c r="C68" s="77"/>
      <c r="D68" s="78"/>
      <c r="E68" s="78"/>
      <c r="F68" s="78"/>
      <c r="G68" s="77"/>
      <c r="H68" s="77"/>
      <c r="I68" s="77">
        <v>1780</v>
      </c>
      <c r="J68" s="77"/>
      <c r="K68" s="77"/>
      <c r="L68" s="77"/>
      <c r="M68" s="77"/>
      <c r="N68" s="77"/>
      <c r="P68" s="204" t="s">
        <v>16</v>
      </c>
      <c r="Q68" s="207"/>
      <c r="R68" s="207"/>
    </row>
    <row r="69" spans="1:18" ht="14.4" customHeight="1" x14ac:dyDescent="0.3">
      <c r="A69" s="78" t="s">
        <v>206</v>
      </c>
      <c r="B69" s="87" t="s">
        <v>46</v>
      </c>
      <c r="C69" s="87"/>
      <c r="D69" s="146">
        <v>1770</v>
      </c>
      <c r="E69" s="146"/>
      <c r="F69" s="146">
        <v>1809</v>
      </c>
      <c r="G69" s="87"/>
      <c r="H69" s="87">
        <v>1818</v>
      </c>
      <c r="I69" s="87">
        <v>1883</v>
      </c>
      <c r="J69" s="87">
        <v>1870</v>
      </c>
      <c r="K69" s="146">
        <v>1909</v>
      </c>
      <c r="L69" s="202">
        <v>1913</v>
      </c>
      <c r="M69" s="146"/>
      <c r="N69" s="146"/>
      <c r="O69" s="219"/>
      <c r="P69" s="203"/>
      <c r="Q69" s="204">
        <v>1983</v>
      </c>
      <c r="R69" s="204">
        <v>1994</v>
      </c>
    </row>
    <row r="70" spans="1:18" ht="14.4" customHeight="1" x14ac:dyDescent="0.3">
      <c r="A70" s="78" t="s">
        <v>207</v>
      </c>
      <c r="B70" s="77" t="s">
        <v>53</v>
      </c>
      <c r="C70" s="77"/>
      <c r="D70" s="231">
        <v>1763</v>
      </c>
      <c r="E70" s="78"/>
      <c r="F70" s="78"/>
      <c r="G70" s="77"/>
      <c r="H70" s="77"/>
      <c r="I70" s="77"/>
      <c r="J70" s="77"/>
      <c r="K70" s="78"/>
      <c r="L70" s="78"/>
      <c r="M70" s="78"/>
      <c r="N70" s="78"/>
      <c r="O70" s="161"/>
      <c r="P70" s="204">
        <v>1699</v>
      </c>
      <c r="Q70" s="204">
        <v>1653</v>
      </c>
      <c r="R70" s="206"/>
    </row>
    <row r="71" spans="1:18" ht="14.4" customHeight="1" x14ac:dyDescent="0.3">
      <c r="A71" s="78" t="s">
        <v>211</v>
      </c>
      <c r="B71" s="87" t="s">
        <v>48</v>
      </c>
      <c r="C71" s="87"/>
      <c r="D71" s="146"/>
      <c r="E71" s="146"/>
      <c r="F71" s="146"/>
      <c r="G71" s="87"/>
      <c r="H71" s="87"/>
      <c r="I71" s="87"/>
      <c r="J71" s="87"/>
      <c r="K71" s="146"/>
      <c r="L71" s="146"/>
      <c r="M71" s="146"/>
      <c r="N71" s="146"/>
      <c r="O71" s="219"/>
      <c r="P71" s="203"/>
      <c r="Q71" s="204">
        <v>1754</v>
      </c>
      <c r="R71" s="204">
        <v>1835</v>
      </c>
    </row>
    <row r="72" spans="1:18" ht="14.4" customHeight="1" x14ac:dyDescent="0.3">
      <c r="A72" s="78" t="s">
        <v>227</v>
      </c>
      <c r="B72" s="87" t="s">
        <v>210</v>
      </c>
      <c r="C72" s="87"/>
      <c r="D72" s="146"/>
      <c r="E72" s="146">
        <v>1726</v>
      </c>
      <c r="F72" s="231">
        <v>1814</v>
      </c>
      <c r="G72" s="87">
        <v>1578</v>
      </c>
      <c r="H72" s="81"/>
      <c r="I72" s="81"/>
      <c r="J72" s="81"/>
      <c r="K72" s="77"/>
      <c r="L72" s="77"/>
      <c r="M72" s="77"/>
      <c r="N72" s="77"/>
      <c r="P72" s="207"/>
      <c r="Q72" s="207"/>
      <c r="R72" s="207"/>
    </row>
    <row r="73" spans="1:18" ht="14.4" customHeight="1" x14ac:dyDescent="0.3">
      <c r="A73" s="78" t="s">
        <v>228</v>
      </c>
      <c r="B73" s="77" t="s">
        <v>139</v>
      </c>
      <c r="C73" s="77"/>
      <c r="D73" s="78"/>
      <c r="E73" s="78"/>
      <c r="F73" s="78">
        <v>1716</v>
      </c>
      <c r="G73" s="77">
        <v>1709</v>
      </c>
      <c r="H73" s="77"/>
      <c r="I73" s="77"/>
      <c r="J73" s="77"/>
      <c r="K73" s="78">
        <v>1769</v>
      </c>
      <c r="L73" s="78">
        <v>1768</v>
      </c>
      <c r="M73" s="78">
        <v>1785</v>
      </c>
      <c r="N73" s="78">
        <v>1795</v>
      </c>
      <c r="O73" s="161"/>
      <c r="P73" s="206"/>
      <c r="Q73" s="206"/>
      <c r="R73" s="206"/>
    </row>
    <row r="74" spans="1:18" ht="14.4" customHeight="1" x14ac:dyDescent="0.3">
      <c r="A74" s="78" t="s">
        <v>229</v>
      </c>
      <c r="B74" s="132" t="s">
        <v>121</v>
      </c>
      <c r="C74" s="132"/>
      <c r="D74" s="145"/>
      <c r="E74" s="145"/>
      <c r="F74" s="145"/>
      <c r="G74" s="132"/>
      <c r="H74" s="132"/>
      <c r="I74" s="132"/>
      <c r="J74" s="132"/>
      <c r="K74" s="145"/>
      <c r="L74" s="145"/>
      <c r="M74" s="145"/>
      <c r="N74" s="78">
        <v>1714</v>
      </c>
      <c r="O74" s="161"/>
      <c r="P74" s="206"/>
      <c r="Q74" s="206"/>
      <c r="R74" s="206"/>
    </row>
    <row r="75" spans="1:18" x14ac:dyDescent="0.3">
      <c r="A75" s="78" t="s">
        <v>230</v>
      </c>
      <c r="B75" s="87" t="s">
        <v>149</v>
      </c>
      <c r="C75" s="87"/>
      <c r="D75" s="146"/>
      <c r="E75" s="146"/>
      <c r="F75" s="146"/>
      <c r="G75" s="87"/>
      <c r="H75" s="199">
        <v>1686</v>
      </c>
      <c r="I75" s="199">
        <v>1615</v>
      </c>
      <c r="J75" s="199">
        <v>1525</v>
      </c>
      <c r="K75" s="190">
        <v>1334</v>
      </c>
      <c r="L75" s="135"/>
      <c r="M75" s="135"/>
      <c r="N75" s="135"/>
      <c r="O75" s="221"/>
      <c r="P75" s="208"/>
      <c r="Q75" s="208"/>
      <c r="R75" s="208"/>
    </row>
    <row r="76" spans="1:18" x14ac:dyDescent="0.3">
      <c r="A76" s="78" t="s">
        <v>231</v>
      </c>
      <c r="B76" s="77" t="s">
        <v>76</v>
      </c>
      <c r="C76" s="77"/>
      <c r="D76" s="78"/>
      <c r="E76" s="78"/>
      <c r="F76" s="78"/>
      <c r="G76" s="77"/>
      <c r="H76" s="77"/>
      <c r="I76" s="77"/>
      <c r="J76" s="77"/>
      <c r="K76" s="78"/>
      <c r="L76" s="78"/>
      <c r="M76" s="78"/>
      <c r="N76" s="78"/>
      <c r="O76" s="161"/>
      <c r="P76" s="206"/>
      <c r="Q76" s="206"/>
      <c r="R76" s="204">
        <v>1672</v>
      </c>
    </row>
    <row r="77" spans="1:18" x14ac:dyDescent="0.3">
      <c r="A77" s="78" t="s">
        <v>232</v>
      </c>
      <c r="B77" s="87" t="s">
        <v>54</v>
      </c>
      <c r="C77" s="87"/>
      <c r="D77" s="146"/>
      <c r="E77" s="146"/>
      <c r="F77" s="146"/>
      <c r="G77" s="87"/>
      <c r="H77" s="87"/>
      <c r="I77" s="87"/>
      <c r="J77" s="87"/>
      <c r="K77" s="146"/>
      <c r="L77" s="146"/>
      <c r="M77" s="200">
        <v>1627</v>
      </c>
      <c r="N77" s="146">
        <v>1624</v>
      </c>
      <c r="O77" s="219"/>
      <c r="P77" s="204">
        <v>1582</v>
      </c>
      <c r="Q77" s="204">
        <v>1572</v>
      </c>
      <c r="R77" s="204" t="s">
        <v>16</v>
      </c>
    </row>
    <row r="78" spans="1:18" x14ac:dyDescent="0.3">
      <c r="A78" s="78" t="s">
        <v>244</v>
      </c>
      <c r="B78" s="87" t="s">
        <v>84</v>
      </c>
      <c r="C78" s="87"/>
      <c r="D78" s="146"/>
      <c r="E78" s="146"/>
      <c r="F78" s="146"/>
      <c r="G78" s="87"/>
      <c r="H78" s="87"/>
      <c r="I78" s="87"/>
      <c r="J78" s="87"/>
      <c r="K78" s="146"/>
      <c r="L78" s="146"/>
      <c r="M78" s="146"/>
      <c r="N78" s="146"/>
      <c r="O78" s="219"/>
      <c r="P78" s="204">
        <v>1557</v>
      </c>
      <c r="Q78" s="208"/>
      <c r="R78" s="208"/>
    </row>
    <row r="79" spans="1:18" x14ac:dyDescent="0.3">
      <c r="A79" s="78" t="s">
        <v>245</v>
      </c>
      <c r="B79" s="132" t="s">
        <v>122</v>
      </c>
      <c r="C79" s="132"/>
      <c r="D79" s="145"/>
      <c r="E79" s="145"/>
      <c r="F79" s="145"/>
      <c r="G79" s="132"/>
      <c r="H79" s="132"/>
      <c r="I79" s="132"/>
      <c r="J79" s="198">
        <v>1560</v>
      </c>
      <c r="K79" s="145"/>
      <c r="L79" s="145"/>
      <c r="M79" s="231">
        <v>1555</v>
      </c>
      <c r="N79" s="78">
        <v>1554</v>
      </c>
      <c r="O79" s="161"/>
      <c r="P79" s="206"/>
      <c r="Q79" s="206"/>
      <c r="R79" s="206"/>
    </row>
    <row r="80" spans="1:18" x14ac:dyDescent="0.3">
      <c r="A80" s="78" t="s">
        <v>246</v>
      </c>
      <c r="B80" s="77" t="s">
        <v>64</v>
      </c>
      <c r="C80" s="77"/>
      <c r="D80" s="78"/>
      <c r="E80" s="78"/>
      <c r="F80" s="78"/>
      <c r="G80" s="77"/>
      <c r="H80" s="77"/>
      <c r="I80" s="77"/>
      <c r="J80" s="77"/>
      <c r="K80" s="78"/>
      <c r="L80" s="78"/>
      <c r="M80" s="78"/>
      <c r="N80" s="78"/>
      <c r="O80" s="161"/>
      <c r="P80" s="204">
        <v>1531</v>
      </c>
      <c r="Q80" s="204">
        <v>1707</v>
      </c>
      <c r="R80" s="208"/>
    </row>
    <row r="81" spans="1:18" x14ac:dyDescent="0.3">
      <c r="A81" s="78" t="s">
        <v>247</v>
      </c>
      <c r="B81" s="77" t="s">
        <v>191</v>
      </c>
      <c r="C81" s="77"/>
      <c r="D81" s="78"/>
      <c r="E81" s="78"/>
      <c r="F81" s="78"/>
      <c r="G81" s="77"/>
      <c r="H81" s="87">
        <v>1492</v>
      </c>
      <c r="I81" s="77"/>
      <c r="J81" s="77"/>
      <c r="K81" s="78"/>
      <c r="L81" s="78"/>
      <c r="M81" s="78"/>
      <c r="N81" s="78"/>
      <c r="O81" s="161"/>
      <c r="P81" s="204"/>
      <c r="Q81" s="206"/>
      <c r="R81" s="206"/>
    </row>
    <row r="82" spans="1:18" x14ac:dyDescent="0.3">
      <c r="A82" s="78" t="s">
        <v>248</v>
      </c>
      <c r="B82" s="77" t="s">
        <v>202</v>
      </c>
      <c r="C82" s="77"/>
      <c r="D82" s="78"/>
      <c r="E82" s="145"/>
      <c r="F82" s="78"/>
      <c r="G82" s="190">
        <v>1456</v>
      </c>
      <c r="H82" s="77"/>
      <c r="I82" s="77"/>
      <c r="J82" s="77"/>
      <c r="K82" s="77"/>
      <c r="L82" s="77"/>
      <c r="M82" s="77"/>
      <c r="N82" s="77"/>
      <c r="P82" s="204"/>
      <c r="Q82" s="206"/>
      <c r="R82" s="206"/>
    </row>
    <row r="83" spans="1:18" x14ac:dyDescent="0.3">
      <c r="A83" s="78" t="s">
        <v>253</v>
      </c>
      <c r="B83" s="132" t="s">
        <v>133</v>
      </c>
      <c r="C83" s="132"/>
      <c r="D83" s="145"/>
      <c r="E83" s="145"/>
      <c r="F83" s="145"/>
      <c r="G83" s="132"/>
      <c r="H83" s="132"/>
      <c r="I83" s="132"/>
      <c r="J83" s="132"/>
      <c r="K83" s="145">
        <v>1453</v>
      </c>
      <c r="L83" s="145">
        <v>1453</v>
      </c>
      <c r="M83" s="197">
        <v>1684</v>
      </c>
      <c r="N83" s="190" t="s">
        <v>16</v>
      </c>
      <c r="O83" s="222"/>
      <c r="P83" s="208"/>
      <c r="Q83" s="208"/>
      <c r="R83" s="208"/>
    </row>
    <row r="84" spans="1:18" x14ac:dyDescent="0.3">
      <c r="A84" s="78" t="s">
        <v>255</v>
      </c>
      <c r="B84" s="77" t="s">
        <v>203</v>
      </c>
      <c r="C84" s="77"/>
      <c r="D84" s="231">
        <v>1436</v>
      </c>
      <c r="E84" s="78"/>
      <c r="F84" s="78"/>
      <c r="G84" s="190" t="s">
        <v>148</v>
      </c>
      <c r="H84" s="77"/>
      <c r="I84" s="77"/>
      <c r="J84" s="77"/>
      <c r="K84" s="77"/>
      <c r="L84" s="77"/>
      <c r="M84" s="77"/>
      <c r="N84" s="77"/>
      <c r="P84" s="204"/>
      <c r="Q84" s="206"/>
      <c r="R84" s="206"/>
    </row>
    <row r="85" spans="1:18" x14ac:dyDescent="0.3">
      <c r="A85" s="78" t="s">
        <v>316</v>
      </c>
      <c r="B85" s="87" t="s">
        <v>52</v>
      </c>
      <c r="C85" s="87"/>
      <c r="D85" s="146"/>
      <c r="E85" s="146"/>
      <c r="F85" s="146"/>
      <c r="G85" s="87"/>
      <c r="H85" s="87">
        <v>1420</v>
      </c>
      <c r="I85" s="87">
        <v>1568</v>
      </c>
      <c r="J85" s="87">
        <v>1581</v>
      </c>
      <c r="K85" s="146"/>
      <c r="L85" s="200">
        <v>1631</v>
      </c>
      <c r="M85" s="146"/>
      <c r="N85" s="146"/>
      <c r="O85" s="219"/>
      <c r="P85" s="204" t="s">
        <v>16</v>
      </c>
      <c r="Q85" s="204" t="s">
        <v>16</v>
      </c>
      <c r="R85" s="204" t="s">
        <v>16</v>
      </c>
    </row>
    <row r="86" spans="1:18" x14ac:dyDescent="0.3">
      <c r="A86" s="78" t="s">
        <v>317</v>
      </c>
      <c r="B86" s="77" t="s">
        <v>103</v>
      </c>
      <c r="C86" s="77"/>
      <c r="D86" s="78">
        <v>1410</v>
      </c>
      <c r="E86" s="78"/>
      <c r="F86" s="78"/>
      <c r="G86" s="77"/>
      <c r="H86" s="197">
        <v>1542</v>
      </c>
      <c r="I86" s="77"/>
      <c r="J86" s="77"/>
      <c r="K86" s="78"/>
      <c r="L86" s="78"/>
      <c r="M86" s="78"/>
      <c r="N86" s="78"/>
      <c r="O86" s="161"/>
      <c r="P86" s="204" t="s">
        <v>16</v>
      </c>
      <c r="Q86" s="206"/>
      <c r="R86" s="206"/>
    </row>
    <row r="87" spans="1:18" x14ac:dyDescent="0.3">
      <c r="A87" s="78" t="s">
        <v>318</v>
      </c>
      <c r="B87" s="77" t="s">
        <v>252</v>
      </c>
      <c r="C87" s="77"/>
      <c r="D87" s="78">
        <v>1347</v>
      </c>
      <c r="E87" s="78"/>
      <c r="F87" s="78"/>
      <c r="G87" s="77"/>
      <c r="H87" s="77"/>
      <c r="I87" s="77"/>
      <c r="J87" s="77"/>
      <c r="K87" s="78"/>
      <c r="L87" s="78"/>
      <c r="M87" s="78"/>
      <c r="N87" s="78"/>
      <c r="O87" s="161"/>
      <c r="P87" s="204"/>
      <c r="Q87" s="206"/>
      <c r="R87" s="206"/>
    </row>
    <row r="88" spans="1:18" x14ac:dyDescent="0.3">
      <c r="A88" s="78" t="s">
        <v>319</v>
      </c>
      <c r="B88" s="77" t="s">
        <v>241</v>
      </c>
      <c r="C88" s="77"/>
      <c r="D88" s="78">
        <v>1172</v>
      </c>
      <c r="E88" s="147"/>
      <c r="F88" s="147"/>
      <c r="G88" s="81"/>
      <c r="H88" s="81"/>
      <c r="I88" s="81"/>
      <c r="J88" s="77"/>
      <c r="K88" s="78"/>
      <c r="L88" s="78"/>
      <c r="M88" s="147"/>
      <c r="N88" s="147"/>
      <c r="O88" s="223"/>
      <c r="P88" s="205"/>
      <c r="Q88" s="205"/>
      <c r="R88" s="205"/>
    </row>
    <row r="89" spans="1:18" x14ac:dyDescent="0.3">
      <c r="A89" s="78" t="s">
        <v>320</v>
      </c>
      <c r="B89" s="77" t="s">
        <v>197</v>
      </c>
      <c r="C89" s="77"/>
      <c r="D89" s="78">
        <v>1135</v>
      </c>
      <c r="E89" s="78">
        <v>1181</v>
      </c>
      <c r="F89" s="231">
        <v>1310</v>
      </c>
      <c r="G89" s="77"/>
      <c r="H89" s="190">
        <v>1100</v>
      </c>
      <c r="I89" s="77"/>
      <c r="J89" s="77"/>
      <c r="K89" s="78"/>
      <c r="L89" s="78"/>
      <c r="M89" s="134"/>
      <c r="N89" s="78"/>
      <c r="O89" s="161"/>
      <c r="P89" s="206"/>
      <c r="Q89" s="204"/>
      <c r="R89" s="206"/>
    </row>
    <row r="90" spans="1:18" x14ac:dyDescent="0.3">
      <c r="A90" s="78" t="s">
        <v>321</v>
      </c>
      <c r="B90" s="77" t="s">
        <v>57</v>
      </c>
      <c r="C90" s="77"/>
      <c r="D90" s="78"/>
      <c r="E90" s="78"/>
      <c r="F90" s="78"/>
      <c r="G90" s="77"/>
      <c r="H90" s="77"/>
      <c r="I90" s="77"/>
      <c r="J90" s="77"/>
      <c r="K90" s="78"/>
      <c r="L90" s="78"/>
      <c r="M90" s="78"/>
      <c r="N90" s="78"/>
      <c r="O90" s="161"/>
      <c r="P90" s="204" t="s">
        <v>16</v>
      </c>
      <c r="Q90" s="204" t="s">
        <v>16</v>
      </c>
      <c r="R90" s="206"/>
    </row>
    <row r="91" spans="1:18" x14ac:dyDescent="0.3">
      <c r="A91" s="78" t="s">
        <v>322</v>
      </c>
      <c r="B91" s="77" t="s">
        <v>50</v>
      </c>
      <c r="C91" s="77"/>
      <c r="D91" s="78"/>
      <c r="E91" s="78"/>
      <c r="F91" s="78"/>
      <c r="G91" s="77"/>
      <c r="H91" s="77"/>
      <c r="I91" s="77"/>
      <c r="J91" s="77"/>
      <c r="K91" s="78"/>
      <c r="L91" s="78"/>
      <c r="M91" s="78"/>
      <c r="N91" s="78"/>
      <c r="O91" s="161"/>
      <c r="P91" s="206"/>
      <c r="Q91" s="206"/>
      <c r="R91" s="204" t="s">
        <v>16</v>
      </c>
    </row>
    <row r="92" spans="1:18" x14ac:dyDescent="0.3">
      <c r="A92" s="78" t="s">
        <v>323</v>
      </c>
      <c r="B92" s="77" t="s">
        <v>146</v>
      </c>
      <c r="C92" s="77"/>
      <c r="D92" s="78"/>
      <c r="E92" s="78"/>
      <c r="F92" s="78"/>
      <c r="G92" s="77"/>
      <c r="H92" s="77"/>
      <c r="I92" s="77"/>
      <c r="J92" s="77"/>
      <c r="K92" s="190" t="s">
        <v>16</v>
      </c>
      <c r="L92" s="78"/>
      <c r="M92" s="78"/>
      <c r="N92" s="78"/>
      <c r="O92" s="161"/>
      <c r="P92" s="206"/>
      <c r="Q92" s="206"/>
      <c r="R92" s="204" t="s">
        <v>16</v>
      </c>
    </row>
    <row r="93" spans="1:18" x14ac:dyDescent="0.3">
      <c r="A93" s="78" t="s">
        <v>324</v>
      </c>
      <c r="B93" s="77" t="s">
        <v>166</v>
      </c>
      <c r="C93" s="77"/>
      <c r="D93" s="78"/>
      <c r="E93" s="78"/>
      <c r="F93" s="78"/>
      <c r="G93" s="77"/>
      <c r="H93" s="77"/>
      <c r="I93" s="190" t="s">
        <v>148</v>
      </c>
      <c r="J93" s="77"/>
      <c r="K93" s="77"/>
      <c r="L93" s="77"/>
      <c r="M93" s="77"/>
      <c r="N93" s="77"/>
      <c r="P93" s="207"/>
      <c r="Q93" s="207"/>
      <c r="R93" s="207"/>
    </row>
    <row r="94" spans="1:18" x14ac:dyDescent="0.3">
      <c r="A94" s="78" t="s">
        <v>325</v>
      </c>
      <c r="B94" s="77" t="s">
        <v>192</v>
      </c>
      <c r="C94" s="77"/>
      <c r="D94" s="78"/>
      <c r="E94" s="78"/>
      <c r="F94" s="78"/>
      <c r="G94" s="190" t="s">
        <v>148</v>
      </c>
      <c r="H94" s="190" t="s">
        <v>148</v>
      </c>
      <c r="I94" s="77"/>
      <c r="J94" s="77"/>
      <c r="K94" s="78"/>
      <c r="L94" s="78"/>
      <c r="M94" s="78"/>
      <c r="N94" s="78"/>
      <c r="O94" s="161"/>
      <c r="P94" s="204"/>
      <c r="Q94" s="206"/>
      <c r="R94" s="206"/>
    </row>
    <row r="95" spans="1:18" x14ac:dyDescent="0.3">
      <c r="A95" s="78" t="s">
        <v>326</v>
      </c>
      <c r="B95" s="77" t="s">
        <v>226</v>
      </c>
      <c r="C95" s="77"/>
      <c r="D95" s="78"/>
      <c r="E95" s="190" t="s">
        <v>148</v>
      </c>
      <c r="F95" s="78"/>
      <c r="G95" s="77"/>
      <c r="H95" s="77"/>
      <c r="I95" s="77"/>
      <c r="J95" s="77"/>
      <c r="K95" s="77"/>
      <c r="L95" s="77"/>
      <c r="M95" s="77"/>
      <c r="N95" s="77"/>
      <c r="P95" s="206"/>
      <c r="Q95" s="204"/>
      <c r="R95" s="206"/>
    </row>
    <row r="96" spans="1:18" x14ac:dyDescent="0.3">
      <c r="A96" s="78" t="s">
        <v>328</v>
      </c>
      <c r="B96" s="77" t="s">
        <v>224</v>
      </c>
      <c r="C96" s="77"/>
      <c r="D96" s="78"/>
      <c r="E96" s="190" t="s">
        <v>148</v>
      </c>
      <c r="F96" s="78"/>
      <c r="G96" s="77"/>
      <c r="H96" s="77"/>
      <c r="I96" s="77"/>
      <c r="J96" s="77"/>
      <c r="K96" s="77"/>
      <c r="L96" s="77"/>
      <c r="M96" s="77"/>
      <c r="N96" s="77"/>
      <c r="P96" s="206"/>
      <c r="Q96" s="204"/>
      <c r="R96" s="206"/>
    </row>
    <row r="97" spans="1:18" x14ac:dyDescent="0.3">
      <c r="A97" s="78" t="s">
        <v>372</v>
      </c>
      <c r="B97" s="77" t="s">
        <v>225</v>
      </c>
      <c r="C97" s="77"/>
      <c r="D97" s="78"/>
      <c r="E97" s="190" t="s">
        <v>148</v>
      </c>
      <c r="F97" s="78"/>
      <c r="G97" s="77"/>
      <c r="H97" s="77"/>
      <c r="I97" s="77"/>
      <c r="J97" s="77"/>
      <c r="K97" s="77"/>
      <c r="L97" s="77"/>
      <c r="M97" s="77"/>
      <c r="N97" s="77"/>
      <c r="P97" s="206"/>
      <c r="Q97" s="204"/>
      <c r="R97" s="206"/>
    </row>
    <row r="98" spans="1:18" x14ac:dyDescent="0.3">
      <c r="A98" s="78" t="s">
        <v>375</v>
      </c>
      <c r="B98" s="77" t="s">
        <v>240</v>
      </c>
      <c r="C98" s="77"/>
      <c r="D98" s="190" t="s">
        <v>148</v>
      </c>
      <c r="E98" s="78"/>
      <c r="F98" s="77"/>
      <c r="G98" s="77"/>
      <c r="H98" s="190"/>
      <c r="I98" s="77"/>
      <c r="J98" s="77"/>
      <c r="K98" s="78"/>
      <c r="L98" s="78"/>
      <c r="M98" s="134"/>
      <c r="N98" s="78"/>
      <c r="O98" s="161"/>
      <c r="P98" s="206"/>
      <c r="Q98" s="204"/>
      <c r="R98" s="206"/>
    </row>
  </sheetData>
  <sortState ref="B14:Q34">
    <sortCondition descending="1" ref="H14:H34"/>
  </sortState>
  <mergeCells count="2">
    <mergeCell ref="R4:R5"/>
    <mergeCell ref="AI4:AI5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workbookViewId="0">
      <selection activeCell="N20" sqref="N20"/>
    </sheetView>
  </sheetViews>
  <sheetFormatPr defaultColWidth="9.109375" defaultRowHeight="15.6" x14ac:dyDescent="0.3"/>
  <cols>
    <col min="1" max="1" width="6.109375" style="164" customWidth="1"/>
    <col min="2" max="2" width="13.6640625" style="180" customWidth="1"/>
    <col min="3" max="3" width="2" style="180" customWidth="1"/>
    <col min="4" max="4" width="17.33203125" style="164" customWidth="1"/>
    <col min="5" max="5" width="19.33203125" style="164" bestFit="1" customWidth="1"/>
    <col min="6" max="6" width="17.88671875" style="164" bestFit="1" customWidth="1"/>
    <col min="7" max="7" width="5.5546875" style="164" customWidth="1"/>
    <col min="8" max="8" width="3.6640625" style="164" bestFit="1" customWidth="1"/>
    <col min="9" max="9" width="15" style="164" customWidth="1"/>
    <col min="10" max="12" width="6.88671875" style="164" customWidth="1"/>
    <col min="13" max="13" width="5.109375" style="164" customWidth="1"/>
    <col min="14" max="14" width="7" style="180" customWidth="1"/>
    <col min="15" max="15" width="21.5546875" style="164" customWidth="1"/>
    <col min="16" max="16" width="11.5546875" style="165" bestFit="1" customWidth="1"/>
    <col min="17" max="16384" width="9.109375" style="164"/>
  </cols>
  <sheetData>
    <row r="1" spans="1:16" x14ac:dyDescent="0.3">
      <c r="B1" s="179" t="s">
        <v>167</v>
      </c>
      <c r="C1" s="179"/>
    </row>
    <row r="2" spans="1:16" x14ac:dyDescent="0.3">
      <c r="I2" s="179" t="s">
        <v>168</v>
      </c>
      <c r="J2" s="165"/>
      <c r="N2" s="179" t="s">
        <v>213</v>
      </c>
    </row>
    <row r="3" spans="1:16" x14ac:dyDescent="0.3">
      <c r="I3" s="181"/>
      <c r="J3" s="165"/>
    </row>
    <row r="4" spans="1:16" x14ac:dyDescent="0.3">
      <c r="J4" s="390" t="s">
        <v>169</v>
      </c>
      <c r="K4" s="390"/>
      <c r="L4" s="390"/>
    </row>
    <row r="5" spans="1:16" s="165" customFormat="1" x14ac:dyDescent="0.3">
      <c r="B5" s="180"/>
      <c r="C5" s="180"/>
      <c r="D5" s="182" t="s">
        <v>19</v>
      </c>
      <c r="E5" s="182" t="s">
        <v>20</v>
      </c>
      <c r="F5" s="182" t="s">
        <v>21</v>
      </c>
      <c r="J5" s="182" t="s">
        <v>19</v>
      </c>
      <c r="K5" s="182" t="s">
        <v>20</v>
      </c>
      <c r="L5" s="182" t="s">
        <v>21</v>
      </c>
      <c r="N5" s="182" t="s">
        <v>215</v>
      </c>
      <c r="O5" s="182" t="s">
        <v>1</v>
      </c>
      <c r="P5" s="182" t="s">
        <v>214</v>
      </c>
    </row>
    <row r="6" spans="1:16" x14ac:dyDescent="0.3">
      <c r="A6" s="168" t="s">
        <v>19</v>
      </c>
      <c r="B6" s="183">
        <v>2010</v>
      </c>
      <c r="C6" s="184"/>
      <c r="D6" s="170" t="s">
        <v>39</v>
      </c>
      <c r="E6" s="170" t="s">
        <v>41</v>
      </c>
      <c r="F6" s="170" t="s">
        <v>45</v>
      </c>
      <c r="H6" s="168" t="s">
        <v>19</v>
      </c>
      <c r="I6" s="169" t="s">
        <v>170</v>
      </c>
      <c r="J6" s="168">
        <v>5</v>
      </c>
      <c r="K6" s="168">
        <v>1</v>
      </c>
      <c r="L6" s="168">
        <v>3</v>
      </c>
    </row>
    <row r="7" spans="1:16" x14ac:dyDescent="0.3">
      <c r="A7" s="168" t="s">
        <v>20</v>
      </c>
      <c r="B7" s="183">
        <v>2011</v>
      </c>
      <c r="C7" s="184"/>
      <c r="D7" s="170" t="s">
        <v>45</v>
      </c>
      <c r="E7" s="170" t="s">
        <v>41</v>
      </c>
      <c r="F7" s="170" t="s">
        <v>46</v>
      </c>
      <c r="H7" s="168" t="s">
        <v>20</v>
      </c>
      <c r="I7" s="169" t="s">
        <v>174</v>
      </c>
      <c r="J7" s="168">
        <v>2</v>
      </c>
      <c r="K7" s="168">
        <v>1</v>
      </c>
      <c r="L7" s="168">
        <v>1</v>
      </c>
      <c r="N7" s="230">
        <v>2012</v>
      </c>
      <c r="O7" s="170" t="s">
        <v>121</v>
      </c>
      <c r="P7" s="168">
        <v>39</v>
      </c>
    </row>
    <row r="8" spans="1:16" x14ac:dyDescent="0.3">
      <c r="A8" s="168" t="s">
        <v>21</v>
      </c>
      <c r="B8" s="183" t="s">
        <v>172</v>
      </c>
      <c r="C8" s="184"/>
      <c r="D8" s="170" t="s">
        <v>82</v>
      </c>
      <c r="E8" s="170" t="s">
        <v>95</v>
      </c>
      <c r="F8" s="170" t="s">
        <v>173</v>
      </c>
      <c r="H8" s="168" t="s">
        <v>21</v>
      </c>
      <c r="I8" s="169" t="s">
        <v>219</v>
      </c>
      <c r="J8" s="168">
        <v>2</v>
      </c>
      <c r="K8" s="168">
        <v>1</v>
      </c>
      <c r="L8" s="168"/>
      <c r="N8" s="230">
        <v>2013</v>
      </c>
      <c r="O8" s="170" t="s">
        <v>136</v>
      </c>
      <c r="P8" s="168">
        <v>72</v>
      </c>
    </row>
    <row r="9" spans="1:16" x14ac:dyDescent="0.3">
      <c r="A9" s="168" t="s">
        <v>22</v>
      </c>
      <c r="B9" s="183" t="s">
        <v>175</v>
      </c>
      <c r="C9" s="184"/>
      <c r="D9" s="170" t="s">
        <v>118</v>
      </c>
      <c r="E9" s="170" t="s">
        <v>95</v>
      </c>
      <c r="F9" s="170" t="s">
        <v>45</v>
      </c>
      <c r="H9" s="168" t="s">
        <v>22</v>
      </c>
      <c r="I9" s="169" t="s">
        <v>171</v>
      </c>
      <c r="J9" s="168">
        <v>1</v>
      </c>
      <c r="K9" s="168">
        <v>3</v>
      </c>
      <c r="L9" s="168"/>
      <c r="N9" s="230">
        <v>2013</v>
      </c>
      <c r="O9" s="170" t="s">
        <v>91</v>
      </c>
      <c r="P9" s="168">
        <v>62</v>
      </c>
    </row>
    <row r="10" spans="1:16" x14ac:dyDescent="0.3">
      <c r="A10" s="168" t="s">
        <v>23</v>
      </c>
      <c r="B10" s="183" t="s">
        <v>177</v>
      </c>
      <c r="C10" s="184"/>
      <c r="D10" s="170" t="s">
        <v>41</v>
      </c>
      <c r="E10" s="170" t="s">
        <v>45</v>
      </c>
      <c r="F10" s="170" t="s">
        <v>136</v>
      </c>
      <c r="H10" s="168" t="s">
        <v>23</v>
      </c>
      <c r="I10" s="169" t="s">
        <v>184</v>
      </c>
      <c r="J10" s="168">
        <v>1</v>
      </c>
      <c r="K10" s="168">
        <v>3</v>
      </c>
      <c r="L10" s="168"/>
      <c r="N10" s="257">
        <v>2014</v>
      </c>
      <c r="O10" s="258" t="s">
        <v>149</v>
      </c>
      <c r="P10" s="259">
        <v>213</v>
      </c>
    </row>
    <row r="11" spans="1:16" x14ac:dyDescent="0.3">
      <c r="A11" s="168" t="s">
        <v>24</v>
      </c>
      <c r="B11" s="183" t="s">
        <v>179</v>
      </c>
      <c r="C11" s="184"/>
      <c r="D11" s="170" t="s">
        <v>45</v>
      </c>
      <c r="E11" s="170" t="s">
        <v>41</v>
      </c>
      <c r="F11" s="170" t="s">
        <v>46</v>
      </c>
      <c r="H11" s="168" t="s">
        <v>24</v>
      </c>
      <c r="I11" s="169" t="s">
        <v>176</v>
      </c>
      <c r="J11" s="168">
        <v>1</v>
      </c>
      <c r="K11" s="168"/>
      <c r="L11" s="168"/>
      <c r="N11" s="256">
        <v>2014</v>
      </c>
      <c r="O11" s="256" t="s">
        <v>152</v>
      </c>
      <c r="P11" s="255">
        <v>132</v>
      </c>
    </row>
    <row r="12" spans="1:16" x14ac:dyDescent="0.3">
      <c r="A12" s="168" t="s">
        <v>25</v>
      </c>
      <c r="B12" s="183" t="s">
        <v>181</v>
      </c>
      <c r="C12" s="184"/>
      <c r="D12" s="170" t="s">
        <v>136</v>
      </c>
      <c r="E12" s="170" t="s">
        <v>120</v>
      </c>
      <c r="F12" s="170" t="s">
        <v>46</v>
      </c>
      <c r="H12" s="168" t="s">
        <v>25</v>
      </c>
      <c r="I12" s="169" t="s">
        <v>178</v>
      </c>
      <c r="J12" s="168">
        <v>1</v>
      </c>
      <c r="K12" s="168"/>
      <c r="L12" s="168"/>
      <c r="N12" s="230">
        <v>2015</v>
      </c>
      <c r="O12" s="170" t="s">
        <v>157</v>
      </c>
      <c r="P12" s="168">
        <v>128</v>
      </c>
    </row>
    <row r="13" spans="1:16" x14ac:dyDescent="0.3">
      <c r="A13" s="168" t="s">
        <v>26</v>
      </c>
      <c r="B13" s="183" t="s">
        <v>183</v>
      </c>
      <c r="C13" s="184"/>
      <c r="D13" s="170" t="s">
        <v>45</v>
      </c>
      <c r="E13" s="170" t="s">
        <v>120</v>
      </c>
      <c r="F13" s="170" t="s">
        <v>46</v>
      </c>
      <c r="H13" s="168" t="s">
        <v>26</v>
      </c>
      <c r="I13" s="169" t="s">
        <v>180</v>
      </c>
      <c r="J13" s="168">
        <v>1</v>
      </c>
      <c r="K13" s="168"/>
      <c r="L13" s="168"/>
      <c r="N13" s="230">
        <v>2015</v>
      </c>
      <c r="O13" s="170" t="s">
        <v>136</v>
      </c>
      <c r="P13" s="168">
        <v>120</v>
      </c>
    </row>
    <row r="14" spans="1:16" x14ac:dyDescent="0.3">
      <c r="A14" s="168" t="s">
        <v>27</v>
      </c>
      <c r="B14" s="183" t="s">
        <v>185</v>
      </c>
      <c r="C14" s="184"/>
      <c r="D14" s="170" t="s">
        <v>45</v>
      </c>
      <c r="E14" s="170" t="s">
        <v>46</v>
      </c>
      <c r="F14" s="170" t="s">
        <v>154</v>
      </c>
      <c r="H14" s="168" t="s">
        <v>27</v>
      </c>
      <c r="I14" s="169" t="s">
        <v>182</v>
      </c>
      <c r="J14" s="168"/>
      <c r="K14" s="168">
        <v>3</v>
      </c>
      <c r="L14" s="168"/>
      <c r="N14" s="230">
        <v>2016</v>
      </c>
      <c r="O14" s="170" t="s">
        <v>210</v>
      </c>
      <c r="P14" s="168">
        <v>117</v>
      </c>
    </row>
    <row r="15" spans="1:16" x14ac:dyDescent="0.3">
      <c r="A15" s="168" t="s">
        <v>28</v>
      </c>
      <c r="B15" s="183" t="s">
        <v>187</v>
      </c>
      <c r="C15" s="184"/>
      <c r="D15" s="230" t="s">
        <v>136</v>
      </c>
      <c r="E15" s="230" t="s">
        <v>120</v>
      </c>
      <c r="F15" s="230" t="s">
        <v>45</v>
      </c>
      <c r="H15" s="168" t="s">
        <v>28</v>
      </c>
      <c r="I15" s="169" t="s">
        <v>186</v>
      </c>
      <c r="J15" s="168"/>
      <c r="K15" s="168">
        <v>1</v>
      </c>
      <c r="L15" s="168">
        <v>4</v>
      </c>
      <c r="N15" s="260">
        <v>2016</v>
      </c>
      <c r="O15" s="260" t="s">
        <v>152</v>
      </c>
      <c r="P15" s="261">
        <v>189</v>
      </c>
    </row>
    <row r="16" spans="1:16" x14ac:dyDescent="0.3">
      <c r="A16" s="168" t="s">
        <v>29</v>
      </c>
      <c r="B16" s="183" t="s">
        <v>209</v>
      </c>
      <c r="C16" s="184"/>
      <c r="D16" s="230" t="s">
        <v>120</v>
      </c>
      <c r="E16" s="230" t="s">
        <v>95</v>
      </c>
      <c r="F16" s="230" t="s">
        <v>210</v>
      </c>
      <c r="H16" s="168" t="s">
        <v>29</v>
      </c>
      <c r="I16" s="169" t="s">
        <v>218</v>
      </c>
      <c r="J16" s="168"/>
      <c r="K16" s="168">
        <v>1</v>
      </c>
      <c r="L16" s="168"/>
      <c r="N16" s="230">
        <v>2017</v>
      </c>
      <c r="O16" s="230" t="s">
        <v>223</v>
      </c>
      <c r="P16" s="168">
        <v>81</v>
      </c>
    </row>
    <row r="17" spans="1:16" x14ac:dyDescent="0.3">
      <c r="A17" s="168" t="s">
        <v>30</v>
      </c>
      <c r="B17" s="183" t="s">
        <v>216</v>
      </c>
      <c r="C17" s="184"/>
      <c r="D17" s="230" t="s">
        <v>152</v>
      </c>
      <c r="E17" s="230" t="s">
        <v>208</v>
      </c>
      <c r="F17" s="230" t="s">
        <v>210</v>
      </c>
      <c r="H17" s="168" t="s">
        <v>30</v>
      </c>
      <c r="I17" s="169" t="s">
        <v>212</v>
      </c>
      <c r="J17" s="168"/>
      <c r="K17" s="168"/>
      <c r="L17" s="168">
        <v>2</v>
      </c>
      <c r="N17" s="230">
        <v>2017</v>
      </c>
      <c r="O17" s="230" t="s">
        <v>152</v>
      </c>
      <c r="P17" s="168">
        <v>131</v>
      </c>
    </row>
    <row r="18" spans="1:16" x14ac:dyDescent="0.3">
      <c r="A18" s="168" t="s">
        <v>31</v>
      </c>
      <c r="B18" s="183" t="s">
        <v>220</v>
      </c>
      <c r="C18" s="184"/>
      <c r="D18" s="230" t="s">
        <v>45</v>
      </c>
      <c r="E18" s="230" t="s">
        <v>152</v>
      </c>
      <c r="F18" s="230" t="s">
        <v>222</v>
      </c>
      <c r="H18" s="168" t="s">
        <v>31</v>
      </c>
      <c r="I18" s="169" t="s">
        <v>188</v>
      </c>
      <c r="J18" s="168"/>
      <c r="K18" s="168"/>
      <c r="L18" s="168">
        <v>1</v>
      </c>
      <c r="N18" s="230">
        <v>2018</v>
      </c>
      <c r="O18" s="230"/>
      <c r="P18" s="168"/>
    </row>
    <row r="19" spans="1:16" x14ac:dyDescent="0.3">
      <c r="A19" s="168" t="s">
        <v>32</v>
      </c>
      <c r="B19" s="183" t="s">
        <v>237</v>
      </c>
      <c r="C19" s="184"/>
      <c r="D19" s="230" t="s">
        <v>152</v>
      </c>
      <c r="E19" s="230" t="s">
        <v>136</v>
      </c>
      <c r="F19" s="230" t="s">
        <v>156</v>
      </c>
      <c r="H19" s="168" t="s">
        <v>32</v>
      </c>
      <c r="I19" s="169" t="s">
        <v>189</v>
      </c>
      <c r="J19" s="168"/>
      <c r="K19" s="168"/>
      <c r="L19" s="168">
        <v>1</v>
      </c>
    </row>
    <row r="20" spans="1:16" x14ac:dyDescent="0.3">
      <c r="A20" s="168" t="s">
        <v>33</v>
      </c>
      <c r="B20" s="183" t="s">
        <v>256</v>
      </c>
      <c r="C20" s="184"/>
      <c r="D20" s="168" t="s">
        <v>257</v>
      </c>
      <c r="E20" s="168" t="s">
        <v>257</v>
      </c>
      <c r="F20" s="168" t="s">
        <v>257</v>
      </c>
      <c r="H20" s="168" t="s">
        <v>33</v>
      </c>
      <c r="I20" s="169" t="s">
        <v>236</v>
      </c>
      <c r="J20" s="168"/>
      <c r="K20" s="168"/>
      <c r="L20" s="168">
        <v>1</v>
      </c>
    </row>
    <row r="21" spans="1:16" x14ac:dyDescent="0.3">
      <c r="B21" s="184"/>
      <c r="C21" s="184"/>
      <c r="H21" s="168" t="s">
        <v>33</v>
      </c>
      <c r="I21" s="169" t="s">
        <v>243</v>
      </c>
      <c r="J21" s="168"/>
      <c r="K21" s="168"/>
      <c r="L21" s="168">
        <v>1</v>
      </c>
    </row>
    <row r="22" spans="1:16" x14ac:dyDescent="0.3">
      <c r="B22" s="184"/>
      <c r="C22" s="184"/>
    </row>
    <row r="23" spans="1:16" x14ac:dyDescent="0.3">
      <c r="B23" s="184"/>
      <c r="C23" s="184"/>
    </row>
  </sheetData>
  <mergeCells count="1">
    <mergeCell ref="J4:L4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Podle pořadí</vt:lpstr>
      <vt:lpstr>Podle ELO</vt:lpstr>
      <vt:lpstr>Losování</vt:lpstr>
      <vt:lpstr>Tabulka</vt:lpstr>
      <vt:lpstr>ELO</vt:lpstr>
      <vt:lpstr>Ceny</vt:lpstr>
      <vt:lpstr>History</vt:lpstr>
      <vt:lpstr>Medailisté</vt:lpstr>
    </vt:vector>
  </TitlesOfParts>
  <Company>ATC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Karel Kubala</cp:lastModifiedBy>
  <cp:lastPrinted>2016-02-02T20:19:31Z</cp:lastPrinted>
  <dcterms:created xsi:type="dcterms:W3CDTF">2010-12-08T20:18:01Z</dcterms:created>
  <dcterms:modified xsi:type="dcterms:W3CDTF">2018-03-06T22:53:41Z</dcterms:modified>
</cp:coreProperties>
</file>