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esktop\"/>
    </mc:Choice>
  </mc:AlternateContent>
  <bookViews>
    <workbookView xWindow="0" yWindow="0" windowWidth="20490" windowHeight="7755"/>
  </bookViews>
  <sheets>
    <sheet name="Podle pořadí" sheetId="11" r:id="rId1"/>
    <sheet name="Podle ELO" sheetId="2" r:id="rId2"/>
    <sheet name="Losování" sheetId="4" r:id="rId3"/>
    <sheet name="ELO" sheetId="8" r:id="rId4"/>
    <sheet name="Ceny" sheetId="5" r:id="rId5"/>
    <sheet name="History" sheetId="7" r:id="rId6"/>
    <sheet name="Medailisté" sheetId="10" r:id="rId7"/>
  </sheets>
  <calcPr calcId="152511"/>
</workbook>
</file>

<file path=xl/calcChain.xml><?xml version="1.0" encoding="utf-8"?>
<calcChain xmlns="http://schemas.openxmlformats.org/spreadsheetml/2006/main">
  <c r="C14" i="5" l="1"/>
  <c r="L14" i="5"/>
  <c r="H14" i="5"/>
  <c r="AC63" i="2" l="1"/>
  <c r="P31" i="8" l="1"/>
  <c r="R31" i="8" s="1"/>
  <c r="P32" i="8"/>
  <c r="R32" i="8" s="1"/>
  <c r="P33" i="8"/>
  <c r="R33" i="8" s="1"/>
  <c r="P34" i="8"/>
  <c r="R34" i="8" s="1"/>
  <c r="P6" i="8"/>
  <c r="R6" i="8" s="1"/>
  <c r="J48" i="11"/>
  <c r="I48" i="11" l="1"/>
  <c r="L4" i="11" s="1"/>
  <c r="P47" i="8" l="1"/>
  <c r="P46" i="8"/>
  <c r="P45" i="8"/>
  <c r="P44" i="8"/>
  <c r="P43" i="8"/>
  <c r="P42" i="8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V23" i="7" l="1"/>
  <c r="AC75" i="2" l="1"/>
  <c r="AC77" i="2"/>
  <c r="AC71" i="2"/>
  <c r="AC73" i="2"/>
  <c r="AC89" i="2" l="1"/>
  <c r="AC87" i="2"/>
  <c r="AC85" i="2" l="1"/>
  <c r="P41" i="8"/>
  <c r="P40" i="8" l="1"/>
  <c r="AC83" i="2" l="1"/>
  <c r="P37" i="8" l="1"/>
  <c r="AC67" i="2" s="1"/>
  <c r="P38" i="8"/>
  <c r="AC69" i="2" s="1"/>
  <c r="P39" i="8"/>
  <c r="AC61" i="2" l="1"/>
  <c r="AC81" i="2"/>
  <c r="AC79" i="2"/>
  <c r="P36" i="8" l="1"/>
  <c r="AC65" i="2" s="1"/>
  <c r="P35" i="8"/>
  <c r="P23" i="8" l="1"/>
  <c r="R23" i="8" l="1"/>
  <c r="AC49" i="2"/>
  <c r="P30" i="8"/>
  <c r="R30" i="8" s="1"/>
  <c r="P29" i="8"/>
  <c r="R29" i="8" s="1"/>
  <c r="P28" i="8" l="1"/>
  <c r="AC53" i="2" l="1"/>
  <c r="R28" i="8"/>
  <c r="P27" i="8"/>
  <c r="R27" i="8" s="1"/>
  <c r="I17" i="5" l="1"/>
  <c r="P20" i="8" l="1"/>
  <c r="R20" i="8" s="1"/>
  <c r="P10" i="8"/>
  <c r="R10" i="8" s="1"/>
  <c r="P24" i="8" l="1"/>
  <c r="R24" i="8" s="1"/>
  <c r="P25" i="8"/>
  <c r="R25" i="8" s="1"/>
  <c r="P26" i="8"/>
  <c r="F97" i="2"/>
  <c r="H97" i="2" s="1"/>
  <c r="P7" i="8"/>
  <c r="P8" i="8"/>
  <c r="AC11" i="2" s="1"/>
  <c r="P9" i="8"/>
  <c r="AC13" i="2" s="1"/>
  <c r="AC15" i="2"/>
  <c r="P11" i="8"/>
  <c r="AC17" i="2" s="1"/>
  <c r="P12" i="8"/>
  <c r="AC19" i="2" s="1"/>
  <c r="P13" i="8"/>
  <c r="P14" i="8"/>
  <c r="R14" i="8" s="1"/>
  <c r="P15" i="8"/>
  <c r="P16" i="8"/>
  <c r="R16" i="8" s="1"/>
  <c r="P17" i="8"/>
  <c r="AC33" i="2" s="1"/>
  <c r="P18" i="8"/>
  <c r="AC35" i="2" s="1"/>
  <c r="P19" i="8"/>
  <c r="AC37" i="2" s="1"/>
  <c r="AC39" i="2"/>
  <c r="P21" i="8"/>
  <c r="AC41" i="2" s="1"/>
  <c r="P22" i="8"/>
  <c r="AC55" i="2"/>
  <c r="P5" i="8"/>
  <c r="AC5" i="2" s="1"/>
  <c r="AC9" i="2" l="1"/>
  <c r="AC7" i="2"/>
  <c r="R26" i="8"/>
  <c r="AC57" i="2"/>
  <c r="AC21" i="2"/>
  <c r="AC29" i="2"/>
  <c r="AC25" i="2"/>
  <c r="AC31" i="2"/>
  <c r="AC43" i="2"/>
  <c r="R22" i="8"/>
  <c r="AC47" i="2"/>
  <c r="R5" i="8"/>
  <c r="AC23" i="2"/>
  <c r="R9" i="8"/>
  <c r="AC59" i="2"/>
  <c r="AC51" i="2"/>
  <c r="R17" i="8"/>
  <c r="AC45" i="2"/>
  <c r="AC27" i="2"/>
  <c r="R19" i="8"/>
  <c r="R11" i="8"/>
  <c r="R21" i="8"/>
  <c r="R13" i="8"/>
  <c r="R18" i="8"/>
  <c r="R12" i="8"/>
  <c r="R8" i="8"/>
  <c r="R7" i="8"/>
  <c r="R15" i="8"/>
  <c r="J97" i="2"/>
  <c r="L97" i="2" l="1"/>
  <c r="N97" i="2" l="1"/>
  <c r="P97" i="2" l="1"/>
  <c r="R97" i="2" l="1"/>
  <c r="T97" i="2" s="1"/>
  <c r="V97" i="2" l="1"/>
  <c r="X97" i="2" l="1"/>
  <c r="Z97" i="2" s="1"/>
</calcChain>
</file>

<file path=xl/sharedStrings.xml><?xml version="1.0" encoding="utf-8"?>
<sst xmlns="http://schemas.openxmlformats.org/spreadsheetml/2006/main" count="1205" uniqueCount="428">
  <si>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</si>
  <si>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</si>
  <si>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</si>
  <si>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</si>
  <si>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</si>
  <si>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</si>
  <si>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</si>
  <si>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</si>
  <si>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</si>
  <si>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</si>
  <si>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</si>
  <si>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</si>
  <si>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</si>
  <si>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</si>
  <si>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</si>
  <si>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</si>
  <si>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</si>
  <si>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</si>
  <si>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</si>
  <si>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</si>
  <si>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</si>
  <si>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</si>
  <si>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</si>
  <si>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</si>
  <si>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</si>
  <si>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</si>
  <si>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</si>
  <si>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</si>
  <si>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</si>
  <si>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</si>
  <si>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</si>
  <si>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</si>
  <si>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</si>
  <si>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</si>
  <si>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</si>
  <si>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</si>
  <si>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</si>
  <si>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</si>
  <si>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</si>
  <si>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</si>
  <si>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</si>
  <si>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</si>
  <si>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</si>
  <si>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</si>
  <si>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</si>
  <si>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</si>
  <si>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</si>
  <si>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</si>
  <si>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</si>
  <si>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</si>
  <si>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</si>
  <si>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</si>
  <si>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</si>
  <si>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</si>
  <si>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</si>
  <si>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</si>
  <si>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</si>
  <si>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</si>
  <si>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</si>
  <si>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</si>
  <si>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</si>
  <si>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</si>
  <si>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</si>
  <si>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</si>
  <si>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</si>
  <si>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</si>
  <si>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</si>
  <si>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</si>
  <si>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</si>
  <si>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</si>
  <si>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</si>
  <si>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</si>
  <si>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</si>
  <si>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</si>
  <si>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koe</t>
  </si>
  <si>
    <t>Pořadí</t>
  </si>
  <si>
    <t>Kacíř Tomáš</t>
  </si>
  <si>
    <t>Weissmann Lukáš</t>
  </si>
  <si>
    <t>24.</t>
  </si>
  <si>
    <t>25.</t>
  </si>
  <si>
    <t>26.</t>
  </si>
  <si>
    <t>jaro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</si>
  <si>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</si>
  <si>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</si>
  <si>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</si>
  <si>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</si>
  <si>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</si>
  <si>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</si>
  <si>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</si>
  <si>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</si>
  <si>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</si>
  <si>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</si>
  <si>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</si>
  <si>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</si>
  <si>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</si>
  <si>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</si>
  <si>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</si>
  <si>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</si>
  <si>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</si>
  <si>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</si>
  <si>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</si>
  <si>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</si>
  <si>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</si>
  <si>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</si>
  <si>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</si>
  <si>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</si>
  <si>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</si>
  <si>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</si>
  <si>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</si>
  <si>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</si>
  <si>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</si>
  <si>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</si>
  <si>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</si>
  <si>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FRL</t>
  </si>
  <si>
    <t>LOK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</si>
  <si>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</si>
  <si>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</si>
  <si>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</si>
  <si>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</si>
  <si>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</si>
  <si>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</si>
  <si>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</si>
  <si>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</si>
  <si>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</si>
  <si>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</si>
  <si>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</si>
  <si>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</si>
  <si>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Ficko Marián</t>
  </si>
  <si>
    <t>41.</t>
  </si>
  <si>
    <t>soupeřů</t>
  </si>
  <si>
    <t>Kuchař Matěj</t>
  </si>
  <si>
    <t>nad 1300</t>
  </si>
  <si>
    <t>Modře jsou označeny dohrávky a předehrávky partií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</si>
  <si>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</si>
  <si>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</si>
  <si>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</si>
  <si>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</si>
  <si>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</si>
  <si>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</si>
  <si>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</si>
  <si>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</si>
  <si>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</si>
  <si>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</si>
  <si>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</si>
  <si>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</si>
  <si>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</si>
  <si>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</si>
  <si>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</si>
  <si>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Sysala Stanislav</t>
  </si>
  <si>
    <t>46.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</si>
  <si>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</si>
  <si>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</si>
  <si>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</si>
  <si>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</si>
  <si>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</si>
  <si>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</si>
  <si>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</si>
  <si>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Výpočet průměrného FIDE ELO soupeřů</t>
  </si>
  <si>
    <t>Prům. ELO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</si>
  <si>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</si>
  <si>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</si>
  <si>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</si>
  <si>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</si>
  <si>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</si>
  <si>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</si>
  <si>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</si>
  <si>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</si>
  <si>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</si>
  <si>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</si>
  <si>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</si>
  <si>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</si>
  <si>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</si>
  <si>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</si>
  <si>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</si>
  <si>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</si>
  <si>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</si>
  <si>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</si>
  <si>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</si>
  <si>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</si>
  <si>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</si>
  <si>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</si>
  <si>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</si>
  <si>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</si>
  <si>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</si>
  <si>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</si>
  <si>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Haška Filip</t>
  </si>
  <si>
    <t>Štěpán Michal</t>
  </si>
  <si>
    <t>50.</t>
  </si>
  <si>
    <t>51.</t>
  </si>
  <si>
    <t>nebyly na FIDE</t>
  </si>
  <si>
    <t>Rozdíl</t>
  </si>
  <si>
    <t>Tauš Zdeněk</t>
  </si>
  <si>
    <t>52.</t>
  </si>
  <si>
    <t>Pro zachování svého ELO by měl</t>
  </si>
  <si>
    <t>Ø ELO soupeřů</t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</si>
  <si>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</si>
  <si>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</si>
  <si>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</si>
  <si>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</si>
  <si>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</si>
  <si>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</si>
  <si>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</si>
  <si>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</si>
  <si>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</si>
  <si>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 David</t>
  </si>
  <si>
    <t>56.</t>
  </si>
  <si>
    <t>Mavrev D.</t>
  </si>
  <si>
    <t>Nejvyšší zisk osobního FIDE ratingu:</t>
  </si>
  <si>
    <t>plus FIDE R</t>
  </si>
  <si>
    <t>Rok</t>
  </si>
  <si>
    <t>podzim 2016</t>
  </si>
  <si>
    <t>nad 1200</t>
  </si>
  <si>
    <t>Laurincová K.</t>
  </si>
  <si>
    <t>Miča M.</t>
  </si>
  <si>
    <t>jaro 2017</t>
  </si>
  <si>
    <t>Průměrné FIDE ELO prvních 10 hráčů</t>
  </si>
  <si>
    <t>Berezjuk Rostislav</t>
  </si>
  <si>
    <t>Frank Martin</t>
  </si>
  <si>
    <t>Kornel Tomáš</t>
  </si>
  <si>
    <t>Stachovič Jiří</t>
  </si>
  <si>
    <t>Kornel Matěj</t>
  </si>
  <si>
    <t>57.</t>
  </si>
  <si>
    <t>58.</t>
  </si>
  <si>
    <t>59.</t>
  </si>
  <si>
    <t>60.</t>
  </si>
  <si>
    <t>61.</t>
  </si>
  <si>
    <t>62.</t>
  </si>
  <si>
    <t>Bužek Přemysl</t>
  </si>
  <si>
    <t>nad 1100</t>
  </si>
  <si>
    <t>Berezjuk R.</t>
  </si>
  <si>
    <t>podzim 2017</t>
  </si>
  <si>
    <t>Krejčok Roman</t>
  </si>
  <si>
    <t>Dudová Pavlína</t>
  </si>
  <si>
    <t>Garčic Antonín</t>
  </si>
  <si>
    <t>Zemek Antonín</t>
  </si>
  <si>
    <t>Krejčok Tobiáš</t>
  </si>
  <si>
    <t>Frank A.</t>
  </si>
  <si>
    <t>63.</t>
  </si>
  <si>
    <t>64.</t>
  </si>
  <si>
    <t>65.</t>
  </si>
  <si>
    <t>66.</t>
  </si>
  <si>
    <t>67.</t>
  </si>
  <si>
    <t>Poznámka:    hráč může dostat jen jednu turnajovou cenu (může si vybrat vyšší)</t>
  </si>
  <si>
    <t>při rozdílu ELO hráčů vyšším nežli 400 se počítá ELO hráče mínus 400</t>
  </si>
  <si>
    <r>
      <t xml:space="preserve">hráč </t>
    </r>
    <r>
      <rPr>
        <b/>
        <sz val="12"/>
        <color rgb="FFFF0000"/>
        <rFont val="Calibri"/>
        <family val="2"/>
        <charset val="238"/>
        <scheme val="minor"/>
      </rPr>
      <t>z 10 partií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</si>
  <si>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Kaňák Matyáš</t>
  </si>
  <si>
    <t>68.</t>
  </si>
  <si>
    <t>Lička Denis</t>
  </si>
  <si>
    <t>69.</t>
  </si>
  <si>
    <t>jaro 2018</t>
  </si>
  <si>
    <t>Pro hráče s bonifikací +1</t>
  </si>
  <si>
    <t>Pro hráče s bonifikací 0</t>
  </si>
  <si>
    <t>Miča</t>
  </si>
  <si>
    <t>Kubala</t>
  </si>
  <si>
    <t>Saforek</t>
  </si>
  <si>
    <t>Boháč</t>
  </si>
  <si>
    <t>Koval</t>
  </si>
  <si>
    <t>Vyvial</t>
  </si>
  <si>
    <t>Konečný</t>
  </si>
  <si>
    <t>Lička</t>
  </si>
  <si>
    <t>Zmelty</t>
  </si>
  <si>
    <t>Bebek</t>
  </si>
  <si>
    <t>Vrátný</t>
  </si>
  <si>
    <t>Sysala</t>
  </si>
  <si>
    <t>Adamec</t>
  </si>
  <si>
    <t>Lavrišin</t>
  </si>
  <si>
    <t>Pavlok</t>
  </si>
  <si>
    <t>Bužek</t>
  </si>
  <si>
    <t>Buchta Bartoloměj</t>
  </si>
  <si>
    <t>Buchta Lukáš</t>
  </si>
  <si>
    <t>Matusík Jiří</t>
  </si>
  <si>
    <t>Zmelty David</t>
  </si>
  <si>
    <t>Matusík Ondřej</t>
  </si>
  <si>
    <t>Pavlok Bohuslav</t>
  </si>
  <si>
    <t>Konečný Jakub</t>
  </si>
  <si>
    <t>Koziorek Jonáš</t>
  </si>
  <si>
    <t>Vrátný Aleš</t>
  </si>
  <si>
    <t>Pavlica Jiří</t>
  </si>
  <si>
    <t>Socha Aleš</t>
  </si>
  <si>
    <t>Pavlica</t>
  </si>
  <si>
    <t>Kaňák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</si>
  <si>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</si>
  <si>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</si>
  <si>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</si>
  <si>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</si>
  <si>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</si>
  <si>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</si>
  <si>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</si>
  <si>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</si>
  <si>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</si>
  <si>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</si>
  <si>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</si>
  <si>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Schenk Tomáš</t>
  </si>
  <si>
    <t>81.</t>
  </si>
  <si>
    <t>Marek</t>
  </si>
  <si>
    <t>Karel</t>
  </si>
  <si>
    <t>Frank</t>
  </si>
  <si>
    <t>Adam</t>
  </si>
  <si>
    <t>Michal</t>
  </si>
  <si>
    <t>Jiří</t>
  </si>
  <si>
    <t>Stanislav</t>
  </si>
  <si>
    <t>Klus</t>
  </si>
  <si>
    <t>Milan</t>
  </si>
  <si>
    <t>Jan</t>
  </si>
  <si>
    <t>Tomáš</t>
  </si>
  <si>
    <t>Martin</t>
  </si>
  <si>
    <t>Václav</t>
  </si>
  <si>
    <t>Denis</t>
  </si>
  <si>
    <t>Buchta</t>
  </si>
  <si>
    <t>Bartoloměj</t>
  </si>
  <si>
    <t>Vladimír</t>
  </si>
  <si>
    <t>Ivan</t>
  </si>
  <si>
    <t>Ondřej</t>
  </si>
  <si>
    <t>Přemysl</t>
  </si>
  <si>
    <t>Bohuslav</t>
  </si>
  <si>
    <t>Miroslav</t>
  </si>
  <si>
    <t>Lukáš</t>
  </si>
  <si>
    <t>Jakub</t>
  </si>
  <si>
    <t>Matusík</t>
  </si>
  <si>
    <t>Schenk</t>
  </si>
  <si>
    <t>Aleš</t>
  </si>
  <si>
    <t>Mičová</t>
  </si>
  <si>
    <t>Mičová Barbora</t>
  </si>
  <si>
    <t>Barbora</t>
  </si>
  <si>
    <t>David</t>
  </si>
  <si>
    <t>82.</t>
  </si>
  <si>
    <t>Růčka David Lev</t>
  </si>
  <si>
    <t>83.</t>
  </si>
  <si>
    <t>Růčka</t>
  </si>
  <si>
    <t>David Lev</t>
  </si>
  <si>
    <t>Šugárek Martin</t>
  </si>
  <si>
    <t>84.</t>
  </si>
  <si>
    <t xml:space="preserve">Štěpán </t>
  </si>
  <si>
    <t>2018 podzimní část</t>
  </si>
  <si>
    <t>11.9.</t>
  </si>
  <si>
    <t>18.9.</t>
  </si>
  <si>
    <t>25.9.</t>
  </si>
  <si>
    <t>9.10.</t>
  </si>
  <si>
    <t>16.10.</t>
  </si>
  <si>
    <t>23.10.</t>
  </si>
  <si>
    <t>6.11.</t>
  </si>
  <si>
    <t>13.11.</t>
  </si>
  <si>
    <t>20.11.</t>
  </si>
  <si>
    <t>4.12.</t>
  </si>
  <si>
    <t>11.12.</t>
  </si>
  <si>
    <t>???</t>
  </si>
  <si>
    <t>podzim 2018</t>
  </si>
  <si>
    <t>?</t>
  </si>
  <si>
    <t>Přeborník okresu</t>
  </si>
  <si>
    <t>1 : 0</t>
  </si>
  <si>
    <t>0 : 1</t>
  </si>
  <si>
    <t>Vysoglad</t>
  </si>
  <si>
    <t>1/2</t>
  </si>
  <si>
    <t>Lepík</t>
  </si>
  <si>
    <t>Buchta L.</t>
  </si>
  <si>
    <t>Frank M.</t>
  </si>
  <si>
    <t>Buchta B.</t>
  </si>
  <si>
    <t>Matusík O.</t>
  </si>
  <si>
    <t>Pravec M.</t>
  </si>
  <si>
    <t>Matusík J.</t>
  </si>
  <si>
    <t>Mičová B.</t>
  </si>
  <si>
    <t>Buchtová</t>
  </si>
  <si>
    <t>Jezerský</t>
  </si>
  <si>
    <t>Štěpán</t>
  </si>
  <si>
    <t>Buchta F.</t>
  </si>
  <si>
    <t>Osina</t>
  </si>
  <si>
    <t>Mavrev</t>
  </si>
  <si>
    <t>Burchta F.</t>
  </si>
  <si>
    <t>Pravec P.</t>
  </si>
  <si>
    <t>Koloničný</t>
  </si>
  <si>
    <t>Miča P.</t>
  </si>
  <si>
    <t>Petr</t>
  </si>
  <si>
    <t>Jaroslav</t>
  </si>
  <si>
    <t>Pravec</t>
  </si>
  <si>
    <t>Pavel</t>
  </si>
  <si>
    <t>Jaromír</t>
  </si>
  <si>
    <t xml:space="preserve">Buchtová </t>
  </si>
  <si>
    <t>Viktorie</t>
  </si>
  <si>
    <t>Vít</t>
  </si>
  <si>
    <t>Ferdinand</t>
  </si>
  <si>
    <t>nad 1000</t>
  </si>
  <si>
    <t>FIDE turnaje - Počty hráčů</t>
  </si>
  <si>
    <t>Buchtová Viktorie</t>
  </si>
  <si>
    <t>Jezerský Vít</t>
  </si>
  <si>
    <t>Buchta Ferdinand</t>
  </si>
  <si>
    <t>Osina Jaromír</t>
  </si>
  <si>
    <t>Pravec Martin</t>
  </si>
  <si>
    <t>Koloničný Jaroslav</t>
  </si>
  <si>
    <t>Miča Petr</t>
  </si>
  <si>
    <t>SUMA</t>
  </si>
  <si>
    <t>85.</t>
  </si>
  <si>
    <t>86.</t>
  </si>
  <si>
    <t>87.</t>
  </si>
  <si>
    <t>88.</t>
  </si>
  <si>
    <t>89.</t>
  </si>
  <si>
    <t>90.</t>
  </si>
  <si>
    <t>91.</t>
  </si>
  <si>
    <t>St.čís.</t>
  </si>
  <si>
    <t>ČS ELO</t>
  </si>
  <si>
    <t>nasazovací</t>
  </si>
  <si>
    <t>koeficient</t>
  </si>
  <si>
    <t>scházející</t>
  </si>
  <si>
    <t>partie</t>
  </si>
  <si>
    <t>celkový počet</t>
  </si>
  <si>
    <t>odehraných partií</t>
  </si>
  <si>
    <t>Nováček Pavel</t>
  </si>
  <si>
    <t>Vaněk Jakub</t>
  </si>
  <si>
    <t>Nováček</t>
  </si>
  <si>
    <t>Fran A.</t>
  </si>
  <si>
    <t>Gřundil</t>
  </si>
  <si>
    <t>Vaněk</t>
  </si>
  <si>
    <t>1 K</t>
  </si>
  <si>
    <t>Gřundil David</t>
  </si>
  <si>
    <t>kontumační</t>
  </si>
  <si>
    <t>bod</t>
  </si>
  <si>
    <t>K</t>
  </si>
  <si>
    <t>Oddíl</t>
  </si>
  <si>
    <t>BŠŠ</t>
  </si>
  <si>
    <t>neregistrovaný</t>
  </si>
  <si>
    <t>Sokol Metylovice</t>
  </si>
  <si>
    <t>Sokol Dobratice</t>
  </si>
  <si>
    <t>Sokol Dobrá</t>
  </si>
  <si>
    <t>TJ Ostrava</t>
  </si>
  <si>
    <t>Interchess</t>
  </si>
  <si>
    <t xml:space="preserve"> plus 500</t>
  </si>
  <si>
    <t>1K</t>
  </si>
  <si>
    <t>Buchtová V.</t>
  </si>
  <si>
    <t>Postupová tabulka po 6. kole a dohrávkách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</si>
</sst>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&quot;Kč&quot;"/>
    <numFmt numFmtId="166" formatCode="0_ ;[Red]\-0\ "/>
  </numFmts>
  <fonts count="6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9"/>
      <name val="Segoe UI"/>
      <family val="2"/>
      <charset val="238"/>
    </font>
    <font>
      <sz val="12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A8EE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9" xfId="0" applyFont="1" applyBorder="1"/>
    <xf numFmtId="0" fontId="8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Fill="1"/>
    <xf numFmtId="0" fontId="12" fillId="0" borderId="0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164" fontId="12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4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Fill="1"/>
    <xf numFmtId="0" fontId="17" fillId="0" borderId="0" xfId="0" applyFont="1" applyBorder="1"/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5" xfId="0" applyFont="1" applyBorder="1" applyAlignment="1">
      <alignment horizontal="center"/>
    </xf>
    <xf numFmtId="0" fontId="19" fillId="0" borderId="0" xfId="0" applyFont="1"/>
    <xf numFmtId="0" fontId="0" fillId="0" borderId="9" xfId="0" applyBorder="1"/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9" xfId="0" applyFont="1" applyBorder="1"/>
    <xf numFmtId="0" fontId="13" fillId="3" borderId="12" xfId="0" applyFont="1" applyFill="1" applyBorder="1"/>
    <xf numFmtId="0" fontId="13" fillId="3" borderId="13" xfId="0" applyFont="1" applyFill="1" applyBorder="1" applyAlignment="1">
      <alignment horizontal="right"/>
    </xf>
    <xf numFmtId="165" fontId="8" fillId="0" borderId="0" xfId="0" applyNumberFormat="1" applyFont="1" applyAlignment="1">
      <alignment horizontal="right"/>
    </xf>
    <xf numFmtId="0" fontId="21" fillId="0" borderId="9" xfId="0" applyFont="1" applyBorder="1"/>
    <xf numFmtId="0" fontId="22" fillId="0" borderId="0" xfId="0" applyFont="1" applyBorder="1"/>
    <xf numFmtId="0" fontId="22" fillId="0" borderId="0" xfId="0" applyFont="1"/>
    <xf numFmtId="0" fontId="23" fillId="0" borderId="0" xfId="0" applyFont="1"/>
    <xf numFmtId="49" fontId="23" fillId="0" borderId="0" xfId="0" applyNumberFormat="1" applyFont="1" applyAlignment="1">
      <alignment horizontal="center"/>
    </xf>
    <xf numFmtId="0" fontId="24" fillId="0" borderId="11" xfId="0" applyFont="1" applyBorder="1"/>
    <xf numFmtId="0" fontId="5" fillId="0" borderId="10" xfId="0" applyFont="1" applyBorder="1"/>
    <xf numFmtId="0" fontId="24" fillId="0" borderId="0" xfId="0" applyFont="1" applyBorder="1"/>
    <xf numFmtId="0" fontId="5" fillId="0" borderId="0" xfId="0" applyFont="1" applyBorder="1"/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9" fillId="0" borderId="0" xfId="0" applyFont="1"/>
    <xf numFmtId="0" fontId="0" fillId="0" borderId="9" xfId="0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0" fillId="0" borderId="0" xfId="0" applyFont="1" applyAlignment="1">
      <alignment horizontal="right"/>
    </xf>
    <xf numFmtId="0" fontId="14" fillId="0" borderId="16" xfId="0" applyFont="1" applyFill="1" applyBorder="1"/>
    <xf numFmtId="0" fontId="14" fillId="0" borderId="17" xfId="0" applyFont="1" applyFill="1" applyBorder="1" applyAlignment="1">
      <alignment horizontal="right"/>
    </xf>
    <xf numFmtId="0" fontId="14" fillId="0" borderId="3" xfId="0" applyFont="1" applyBorder="1"/>
    <xf numFmtId="0" fontId="31" fillId="3" borderId="2" xfId="0" applyFont="1" applyFill="1" applyBorder="1" applyAlignment="1">
      <alignment horizontal="center" vertical="center"/>
    </xf>
    <xf numFmtId="0" fontId="32" fillId="0" borderId="0" xfId="0" applyFont="1"/>
    <xf numFmtId="0" fontId="20" fillId="0" borderId="0" xfId="0" applyFont="1"/>
    <xf numFmtId="0" fontId="33" fillId="0" borderId="18" xfId="0" applyFont="1" applyBorder="1"/>
    <xf numFmtId="0" fontId="34" fillId="3" borderId="19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0" fillId="0" borderId="9" xfId="0" applyFill="1" applyBorder="1"/>
    <xf numFmtId="0" fontId="0" fillId="5" borderId="9" xfId="0" applyFill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40" fillId="0" borderId="0" xfId="0" applyFont="1"/>
    <xf numFmtId="0" fontId="0" fillId="5" borderId="9" xfId="0" applyFill="1" applyBorder="1"/>
    <xf numFmtId="0" fontId="21" fillId="0" borderId="9" xfId="0" applyFont="1" applyFill="1" applyBorder="1"/>
    <xf numFmtId="0" fontId="0" fillId="0" borderId="9" xfId="0" applyFill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5" borderId="10" xfId="0" applyNumberFormat="1" applyFont="1" applyFill="1" applyBorder="1" applyAlignment="1">
      <alignment horizontal="center"/>
    </xf>
    <xf numFmtId="1" fontId="5" fillId="3" borderId="10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3" borderId="9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Border="1"/>
    <xf numFmtId="0" fontId="19" fillId="0" borderId="0" xfId="0" applyFont="1" applyAlignment="1">
      <alignment horizontal="left"/>
    </xf>
    <xf numFmtId="0" fontId="25" fillId="0" borderId="9" xfId="0" applyFont="1" applyBorder="1" applyAlignment="1">
      <alignment horizontal="center"/>
    </xf>
    <xf numFmtId="0" fontId="42" fillId="0" borderId="9" xfId="0" applyFont="1" applyBorder="1"/>
    <xf numFmtId="0" fontId="25" fillId="0" borderId="9" xfId="0" applyFont="1" applyBorder="1"/>
    <xf numFmtId="0" fontId="42" fillId="0" borderId="9" xfId="0" applyFont="1" applyFill="1" applyBorder="1"/>
    <xf numFmtId="0" fontId="14" fillId="0" borderId="14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7" borderId="9" xfId="0" applyFont="1" applyFill="1" applyBorder="1" applyAlignment="1">
      <alignment horizontal="center"/>
    </xf>
    <xf numFmtId="0" fontId="25" fillId="0" borderId="9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31" fillId="3" borderId="0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center" vertical="center"/>
    </xf>
    <xf numFmtId="0" fontId="0" fillId="12" borderId="9" xfId="0" applyFill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46" fillId="0" borderId="9" xfId="0" applyFont="1" applyBorder="1" applyAlignment="1">
      <alignment horizontal="right"/>
    </xf>
    <xf numFmtId="0" fontId="46" fillId="0" borderId="9" xfId="0" applyFont="1" applyBorder="1" applyAlignment="1">
      <alignment horizontal="center"/>
    </xf>
    <xf numFmtId="0" fontId="46" fillId="5" borderId="9" xfId="0" applyFont="1" applyFill="1" applyBorder="1" applyAlignment="1">
      <alignment horizontal="center"/>
    </xf>
    <xf numFmtId="0" fontId="46" fillId="3" borderId="9" xfId="0" applyFont="1" applyFill="1" applyBorder="1" applyAlignment="1">
      <alignment horizontal="center"/>
    </xf>
    <xf numFmtId="0" fontId="46" fillId="12" borderId="9" xfId="0" applyFont="1" applyFill="1" applyBorder="1" applyAlignment="1">
      <alignment horizontal="center"/>
    </xf>
    <xf numFmtId="0" fontId="44" fillId="7" borderId="9" xfId="0" applyFont="1" applyFill="1" applyBorder="1" applyAlignment="1">
      <alignment horizontal="center"/>
    </xf>
    <xf numFmtId="0" fontId="0" fillId="7" borderId="9" xfId="0" applyFill="1" applyBorder="1"/>
    <xf numFmtId="0" fontId="21" fillId="7" borderId="9" xfId="0" applyFont="1" applyFill="1" applyBorder="1"/>
    <xf numFmtId="0" fontId="21" fillId="7" borderId="9" xfId="0" applyFont="1" applyFill="1" applyBorder="1" applyAlignment="1">
      <alignment horizontal="center"/>
    </xf>
    <xf numFmtId="0" fontId="2" fillId="7" borderId="9" xfId="0" applyFont="1" applyFill="1" applyBorder="1"/>
    <xf numFmtId="0" fontId="39" fillId="8" borderId="9" xfId="0" applyFont="1" applyFill="1" applyBorder="1" applyAlignment="1">
      <alignment horizontal="center"/>
    </xf>
    <xf numFmtId="0" fontId="44" fillId="8" borderId="9" xfId="0" applyFont="1" applyFill="1" applyBorder="1" applyAlignment="1">
      <alignment horizontal="center"/>
    </xf>
    <xf numFmtId="0" fontId="45" fillId="8" borderId="9" xfId="0" applyFont="1" applyFill="1" applyBorder="1" applyAlignment="1">
      <alignment horizontal="center"/>
    </xf>
    <xf numFmtId="0" fontId="37" fillId="8" borderId="9" xfId="0" applyFont="1" applyFill="1" applyBorder="1" applyAlignment="1">
      <alignment horizontal="center"/>
    </xf>
    <xf numFmtId="0" fontId="0" fillId="8" borderId="9" xfId="0" applyFill="1" applyBorder="1"/>
    <xf numFmtId="0" fontId="38" fillId="8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42" fillId="0" borderId="9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30" fillId="3" borderId="0" xfId="0" applyFont="1" applyFill="1" applyBorder="1" applyAlignment="1">
      <alignment horizontal="right"/>
    </xf>
    <xf numFmtId="0" fontId="21" fillId="3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4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0" fillId="8" borderId="0" xfId="0" applyFont="1" applyFill="1" applyAlignment="1">
      <alignment horizontal="center"/>
    </xf>
    <xf numFmtId="166" fontId="25" fillId="0" borderId="9" xfId="0" applyNumberFormat="1" applyFont="1" applyBorder="1"/>
    <xf numFmtId="0" fontId="5" fillId="12" borderId="10" xfId="0" applyFont="1" applyFill="1" applyBorder="1"/>
    <xf numFmtId="0" fontId="47" fillId="0" borderId="9" xfId="0" applyFont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0" fillId="7" borderId="9" xfId="0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40" fillId="8" borderId="9" xfId="0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25" fillId="11" borderId="9" xfId="0" applyFont="1" applyFill="1" applyBorder="1" applyAlignment="1">
      <alignment horizontal="center"/>
    </xf>
    <xf numFmtId="0" fontId="25" fillId="11" borderId="9" xfId="0" applyFont="1" applyFill="1" applyBorder="1" applyAlignment="1">
      <alignment horizontal="left"/>
    </xf>
    <xf numFmtId="0" fontId="25" fillId="12" borderId="9" xfId="0" applyFont="1" applyFill="1" applyBorder="1" applyAlignment="1">
      <alignment horizontal="left"/>
    </xf>
    <xf numFmtId="0" fontId="25" fillId="12" borderId="9" xfId="0" applyFont="1" applyFill="1" applyBorder="1"/>
    <xf numFmtId="0" fontId="25" fillId="12" borderId="9" xfId="0" applyFont="1" applyFill="1" applyBorder="1" applyAlignment="1">
      <alignment horizontal="center"/>
    </xf>
    <xf numFmtId="0" fontId="25" fillId="10" borderId="9" xfId="0" applyFont="1" applyFill="1" applyBorder="1" applyAlignment="1">
      <alignment horizontal="left"/>
    </xf>
    <xf numFmtId="0" fontId="25" fillId="10" borderId="9" xfId="0" applyFont="1" applyFill="1" applyBorder="1" applyAlignment="1">
      <alignment horizontal="center"/>
    </xf>
    <xf numFmtId="0" fontId="49" fillId="3" borderId="9" xfId="0" applyFont="1" applyFill="1" applyBorder="1" applyAlignment="1">
      <alignment horizontal="center"/>
    </xf>
    <xf numFmtId="0" fontId="49" fillId="0" borderId="9" xfId="0" applyFont="1" applyBorder="1"/>
    <xf numFmtId="0" fontId="49" fillId="0" borderId="9" xfId="0" applyFont="1" applyFill="1" applyBorder="1"/>
    <xf numFmtId="0" fontId="8" fillId="0" borderId="9" xfId="0" applyFont="1" applyBorder="1"/>
    <xf numFmtId="0" fontId="5" fillId="6" borderId="10" xfId="0" applyFont="1" applyFill="1" applyBorder="1" applyAlignment="1">
      <alignment horizontal="center"/>
    </xf>
    <xf numFmtId="0" fontId="0" fillId="0" borderId="26" xfId="0" applyFill="1" applyBorder="1"/>
    <xf numFmtId="0" fontId="4" fillId="6" borderId="9" xfId="0" applyFont="1" applyFill="1" applyBorder="1"/>
    <xf numFmtId="165" fontId="8" fillId="7" borderId="9" xfId="0" applyNumberFormat="1" applyFont="1" applyFill="1" applyBorder="1" applyAlignment="1"/>
    <xf numFmtId="0" fontId="25" fillId="6" borderId="0" xfId="0" applyFont="1" applyFill="1"/>
    <xf numFmtId="0" fontId="37" fillId="0" borderId="0" xfId="0" applyFont="1"/>
    <xf numFmtId="0" fontId="24" fillId="0" borderId="0" xfId="0" applyFont="1"/>
    <xf numFmtId="0" fontId="21" fillId="0" borderId="0" xfId="0" applyFont="1" applyFill="1"/>
    <xf numFmtId="49" fontId="21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0" fontId="0" fillId="7" borderId="26" xfId="0" applyFill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1" fillId="3" borderId="2" xfId="0" applyFont="1" applyFill="1" applyBorder="1" applyAlignment="1">
      <alignment horizontal="center" vertical="center"/>
    </xf>
    <xf numFmtId="0" fontId="5" fillId="7" borderId="9" xfId="0" applyFont="1" applyFill="1" applyBorder="1"/>
    <xf numFmtId="0" fontId="5" fillId="7" borderId="9" xfId="0" applyFont="1" applyFill="1" applyBorder="1" applyAlignment="1">
      <alignment horizontal="center"/>
    </xf>
    <xf numFmtId="0" fontId="5" fillId="0" borderId="9" xfId="0" applyFont="1" applyBorder="1"/>
    <xf numFmtId="0" fontId="52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0" fontId="15" fillId="3" borderId="5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48" fillId="3" borderId="1" xfId="0" applyFont="1" applyFill="1" applyBorder="1" applyAlignment="1">
      <alignment horizontal="center"/>
    </xf>
    <xf numFmtId="164" fontId="12" fillId="3" borderId="6" xfId="0" applyNumberFormat="1" applyFont="1" applyFill="1" applyBorder="1" applyAlignment="1">
      <alignment horizontal="center"/>
    </xf>
    <xf numFmtId="164" fontId="48" fillId="3" borderId="6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164" fontId="41" fillId="3" borderId="2" xfId="0" applyNumberFormat="1" applyFont="1" applyFill="1" applyBorder="1" applyAlignment="1">
      <alignment horizontal="center"/>
    </xf>
    <xf numFmtId="164" fontId="48" fillId="3" borderId="2" xfId="0" applyNumberFormat="1" applyFont="1" applyFill="1" applyBorder="1" applyAlignment="1">
      <alignment horizontal="center"/>
    </xf>
    <xf numFmtId="0" fontId="41" fillId="3" borderId="1" xfId="0" applyFont="1" applyFill="1" applyBorder="1" applyAlignment="1">
      <alignment horizontal="center"/>
    </xf>
    <xf numFmtId="0" fontId="53" fillId="0" borderId="0" xfId="0" applyFont="1" applyFill="1"/>
    <xf numFmtId="49" fontId="21" fillId="0" borderId="0" xfId="0" applyNumberFormat="1" applyFont="1" applyAlignment="1"/>
    <xf numFmtId="0" fontId="25" fillId="3" borderId="9" xfId="0" applyFont="1" applyFill="1" applyBorder="1"/>
    <xf numFmtId="0" fontId="5" fillId="3" borderId="10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4" fillId="3" borderId="9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0" borderId="11" xfId="0" applyFont="1" applyBorder="1"/>
    <xf numFmtId="0" fontId="3" fillId="0" borderId="10" xfId="0" applyFont="1" applyBorder="1"/>
    <xf numFmtId="0" fontId="40" fillId="3" borderId="0" xfId="0" applyFont="1" applyFill="1"/>
    <xf numFmtId="49" fontId="0" fillId="0" borderId="9" xfId="0" applyNumberFormat="1" applyBorder="1" applyAlignment="1">
      <alignment horizontal="center"/>
    </xf>
    <xf numFmtId="0" fontId="49" fillId="0" borderId="9" xfId="0" applyFont="1" applyBorder="1" applyAlignment="1">
      <alignment horizontal="center"/>
    </xf>
    <xf numFmtId="0" fontId="25" fillId="6" borderId="9" xfId="0" applyFont="1" applyFill="1" applyBorder="1"/>
    <xf numFmtId="0" fontId="20" fillId="6" borderId="9" xfId="0" applyFont="1" applyFill="1" applyBorder="1" applyAlignment="1">
      <alignment horizontal="center"/>
    </xf>
    <xf numFmtId="0" fontId="0" fillId="0" borderId="0" xfId="0"/>
    <xf numFmtId="0" fontId="19" fillId="0" borderId="0" xfId="0" applyFont="1"/>
    <xf numFmtId="0" fontId="55" fillId="3" borderId="9" xfId="0" applyFont="1" applyFill="1" applyBorder="1" applyAlignment="1">
      <alignment wrapText="1"/>
    </xf>
    <xf numFmtId="0" fontId="57" fillId="3" borderId="9" xfId="0" applyFont="1" applyFill="1" applyBorder="1" applyAlignment="1">
      <alignment horizontal="center" wrapText="1"/>
    </xf>
    <xf numFmtId="0" fontId="57" fillId="0" borderId="9" xfId="0" applyFont="1" applyFill="1" applyBorder="1" applyAlignment="1">
      <alignment horizontal="center" wrapText="1"/>
    </xf>
    <xf numFmtId="0" fontId="58" fillId="3" borderId="9" xfId="0" applyFont="1" applyFill="1" applyBorder="1" applyAlignment="1">
      <alignment horizontal="center" wrapText="1"/>
    </xf>
    <xf numFmtId="0" fontId="58" fillId="0" borderId="9" xfId="0" applyFont="1" applyFill="1" applyBorder="1" applyAlignment="1">
      <alignment horizontal="center" wrapText="1"/>
    </xf>
    <xf numFmtId="0" fontId="26" fillId="0" borderId="9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55" fillId="6" borderId="9" xfId="0" applyFont="1" applyFill="1" applyBorder="1" applyAlignment="1">
      <alignment wrapText="1"/>
    </xf>
    <xf numFmtId="0" fontId="57" fillId="6" borderId="9" xfId="0" applyFont="1" applyFill="1" applyBorder="1" applyAlignment="1">
      <alignment horizontal="center" wrapText="1"/>
    </xf>
    <xf numFmtId="0" fontId="58" fillId="6" borderId="9" xfId="0" applyFont="1" applyFill="1" applyBorder="1" applyAlignment="1">
      <alignment horizontal="center" wrapText="1"/>
    </xf>
    <xf numFmtId="0" fontId="55" fillId="5" borderId="9" xfId="0" applyFont="1" applyFill="1" applyBorder="1" applyAlignment="1">
      <alignment wrapText="1"/>
    </xf>
    <xf numFmtId="0" fontId="57" fillId="5" borderId="9" xfId="0" applyFont="1" applyFill="1" applyBorder="1" applyAlignment="1">
      <alignment horizontal="center" wrapText="1"/>
    </xf>
    <xf numFmtId="0" fontId="58" fillId="5" borderId="9" xfId="0" applyFont="1" applyFill="1" applyBorder="1" applyAlignment="1">
      <alignment horizontal="center" wrapText="1"/>
    </xf>
    <xf numFmtId="0" fontId="56" fillId="2" borderId="8" xfId="0" applyFont="1" applyFill="1" applyBorder="1" applyAlignment="1">
      <alignment wrapText="1"/>
    </xf>
    <xf numFmtId="0" fontId="42" fillId="2" borderId="8" xfId="0" applyFont="1" applyFill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55" fillId="6" borderId="9" xfId="0" applyFont="1" applyFill="1" applyBorder="1" applyAlignment="1">
      <alignment horizontal="center" wrapText="1"/>
    </xf>
    <xf numFmtId="0" fontId="55" fillId="5" borderId="9" xfId="0" applyFont="1" applyFill="1" applyBorder="1" applyAlignment="1">
      <alignment horizontal="center" wrapText="1"/>
    </xf>
    <xf numFmtId="0" fontId="55" fillId="3" borderId="4" xfId="0" applyFont="1" applyFill="1" applyBorder="1" applyAlignment="1">
      <alignment horizontal="center" wrapText="1"/>
    </xf>
    <xf numFmtId="0" fontId="55" fillId="3" borderId="9" xfId="0" applyFont="1" applyFill="1" applyBorder="1" applyAlignment="1">
      <alignment horizontal="center" wrapText="1"/>
    </xf>
    <xf numFmtId="0" fontId="55" fillId="3" borderId="9" xfId="0" applyFont="1" applyFill="1" applyBorder="1"/>
    <xf numFmtId="0" fontId="0" fillId="0" borderId="9" xfId="0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42" fillId="2" borderId="4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42" fillId="2" borderId="9" xfId="0" applyFont="1" applyFill="1" applyBorder="1" applyAlignment="1">
      <alignment horizontal="center"/>
    </xf>
    <xf numFmtId="0" fontId="59" fillId="5" borderId="9" xfId="0" applyFont="1" applyFill="1" applyBorder="1" applyAlignment="1">
      <alignment horizontal="center" wrapText="1"/>
    </xf>
    <xf numFmtId="49" fontId="21" fillId="0" borderId="9" xfId="0" applyNumberFormat="1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8" borderId="0" xfId="0" applyFont="1" applyFill="1" applyBorder="1" applyAlignment="1">
      <alignment horizontal="center"/>
    </xf>
    <xf numFmtId="0" fontId="37" fillId="8" borderId="0" xfId="0" applyFont="1" applyFill="1" applyBorder="1" applyAlignment="1">
      <alignment horizontal="center"/>
    </xf>
    <xf numFmtId="0" fontId="0" fillId="12" borderId="9" xfId="0" applyFont="1" applyFill="1" applyBorder="1" applyAlignment="1">
      <alignment horizontal="center"/>
    </xf>
    <xf numFmtId="0" fontId="49" fillId="2" borderId="9" xfId="0" applyFont="1" applyFill="1" applyBorder="1"/>
    <xf numFmtId="0" fontId="25" fillId="0" borderId="4" xfId="0" applyFont="1" applyBorder="1" applyAlignment="1">
      <alignment horizontal="center"/>
    </xf>
    <xf numFmtId="0" fontId="49" fillId="2" borderId="4" xfId="0" applyFont="1" applyFill="1" applyBorder="1"/>
    <xf numFmtId="0" fontId="25" fillId="3" borderId="4" xfId="0" applyFont="1" applyFill="1" applyBorder="1"/>
    <xf numFmtId="166" fontId="25" fillId="0" borderId="4" xfId="0" applyNumberFormat="1" applyFont="1" applyBorder="1"/>
    <xf numFmtId="0" fontId="25" fillId="0" borderId="7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9" fillId="0" borderId="7" xfId="0" applyFont="1" applyBorder="1"/>
    <xf numFmtId="0" fontId="25" fillId="3" borderId="7" xfId="0" applyFont="1" applyFill="1" applyBorder="1"/>
    <xf numFmtId="0" fontId="25" fillId="0" borderId="27" xfId="0" applyFont="1" applyBorder="1"/>
    <xf numFmtId="166" fontId="25" fillId="0" borderId="7" xfId="0" applyNumberFormat="1" applyFont="1" applyBorder="1"/>
    <xf numFmtId="0" fontId="48" fillId="2" borderId="1" xfId="0" applyFont="1" applyFill="1" applyBorder="1" applyAlignment="1">
      <alignment horizontal="center"/>
    </xf>
    <xf numFmtId="164" fontId="48" fillId="2" borderId="6" xfId="0" applyNumberFormat="1" applyFont="1" applyFill="1" applyBorder="1" applyAlignment="1">
      <alignment horizontal="center"/>
    </xf>
    <xf numFmtId="0" fontId="41" fillId="14" borderId="1" xfId="0" applyFont="1" applyFill="1" applyBorder="1" applyAlignment="1">
      <alignment horizontal="center"/>
    </xf>
    <xf numFmtId="164" fontId="48" fillId="14" borderId="2" xfId="0" applyNumberFormat="1" applyFont="1" applyFill="1" applyBorder="1" applyAlignment="1">
      <alignment horizontal="center"/>
    </xf>
    <xf numFmtId="0" fontId="25" fillId="3" borderId="11" xfId="0" applyFont="1" applyFill="1" applyBorder="1"/>
    <xf numFmtId="0" fontId="25" fillId="3" borderId="28" xfId="0" applyFont="1" applyFill="1" applyBorder="1"/>
    <xf numFmtId="0" fontId="25" fillId="3" borderId="29" xfId="0" applyFont="1" applyFill="1" applyBorder="1"/>
    <xf numFmtId="0" fontId="7" fillId="0" borderId="9" xfId="0" applyFont="1" applyFill="1" applyBorder="1"/>
    <xf numFmtId="49" fontId="7" fillId="0" borderId="9" xfId="0" applyNumberFormat="1" applyFont="1" applyFill="1" applyBorder="1" applyAlignment="1">
      <alignment horizontal="center"/>
    </xf>
    <xf numFmtId="0" fontId="25" fillId="2" borderId="11" xfId="0" applyFont="1" applyFill="1" applyBorder="1"/>
    <xf numFmtId="49" fontId="5" fillId="0" borderId="9" xfId="0" applyNumberFormat="1" applyFont="1" applyFill="1" applyBorder="1" applyAlignment="1">
      <alignment horizontal="center"/>
    </xf>
    <xf numFmtId="0" fontId="60" fillId="0" borderId="9" xfId="0" applyFont="1" applyBorder="1"/>
    <xf numFmtId="0" fontId="25" fillId="0" borderId="9" xfId="0" applyFont="1" applyFill="1" applyBorder="1"/>
    <xf numFmtId="0" fontId="60" fillId="0" borderId="9" xfId="0" applyFont="1" applyFill="1" applyBorder="1"/>
    <xf numFmtId="0" fontId="60" fillId="0" borderId="7" xfId="0" applyFont="1" applyBorder="1"/>
    <xf numFmtId="0" fontId="60" fillId="2" borderId="4" xfId="0" applyFont="1" applyFill="1" applyBorder="1"/>
    <xf numFmtId="0" fontId="60" fillId="2" borderId="9" xfId="0" applyFont="1" applyFill="1" applyBorder="1"/>
    <xf numFmtId="0" fontId="15" fillId="15" borderId="1" xfId="0" applyFont="1" applyFill="1" applyBorder="1" applyAlignment="1">
      <alignment horizontal="center"/>
    </xf>
    <xf numFmtId="164" fontId="12" fillId="15" borderId="2" xfId="0" applyNumberFormat="1" applyFont="1" applyFill="1" applyBorder="1" applyAlignment="1">
      <alignment horizontal="center"/>
    </xf>
    <xf numFmtId="0" fontId="16" fillId="15" borderId="5" xfId="0" applyFont="1" applyFill="1" applyBorder="1" applyAlignment="1">
      <alignment horizontal="center"/>
    </xf>
    <xf numFmtId="0" fontId="61" fillId="0" borderId="9" xfId="0" applyFont="1" applyBorder="1"/>
    <xf numFmtId="0" fontId="61" fillId="2" borderId="9" xfId="0" applyFont="1" applyFill="1" applyBorder="1"/>
    <xf numFmtId="0" fontId="42" fillId="0" borderId="0" xfId="0" applyFont="1" applyAlignment="1">
      <alignment horizontal="center"/>
    </xf>
    <xf numFmtId="1" fontId="42" fillId="0" borderId="30" xfId="0" applyNumberFormat="1" applyFont="1" applyBorder="1" applyAlignment="1">
      <alignment horizontal="center"/>
    </xf>
    <xf numFmtId="1" fontId="42" fillId="3" borderId="30" xfId="0" applyNumberFormat="1" applyFont="1" applyFill="1" applyBorder="1" applyAlignment="1">
      <alignment horizontal="center"/>
    </xf>
    <xf numFmtId="1" fontId="42" fillId="0" borderId="13" xfId="0" applyNumberFormat="1" applyFont="1" applyBorder="1" applyAlignment="1">
      <alignment horizontal="center"/>
    </xf>
    <xf numFmtId="1" fontId="42" fillId="0" borderId="24" xfId="0" applyNumberFormat="1" applyFont="1" applyBorder="1" applyAlignment="1">
      <alignment horizontal="center"/>
    </xf>
    <xf numFmtId="1" fontId="42" fillId="6" borderId="30" xfId="0" applyNumberFormat="1" applyFont="1" applyFill="1" applyBorder="1" applyAlignment="1">
      <alignment horizontal="center"/>
    </xf>
    <xf numFmtId="1" fontId="42" fillId="6" borderId="12" xfId="0" applyNumberFormat="1" applyFont="1" applyFill="1" applyBorder="1" applyAlignment="1">
      <alignment horizontal="center"/>
    </xf>
    <xf numFmtId="164" fontId="13" fillId="3" borderId="20" xfId="0" applyNumberFormat="1" applyFont="1" applyFill="1" applyBorder="1" applyAlignment="1">
      <alignment horizontal="center" vertical="center"/>
    </xf>
    <xf numFmtId="164" fontId="13" fillId="3" borderId="19" xfId="0" applyNumberFormat="1" applyFont="1" applyFill="1" applyBorder="1" applyAlignment="1">
      <alignment horizontal="center" vertical="center"/>
    </xf>
    <xf numFmtId="164" fontId="13" fillId="3" borderId="22" xfId="0" applyNumberFormat="1" applyFont="1" applyFill="1" applyBorder="1" applyAlignment="1">
      <alignment horizontal="center" vertical="center"/>
    </xf>
    <xf numFmtId="164" fontId="13" fillId="3" borderId="23" xfId="0" applyNumberFormat="1" applyFont="1" applyFill="1" applyBorder="1" applyAlignment="1">
      <alignment horizontal="center" vertical="center"/>
    </xf>
    <xf numFmtId="166" fontId="12" fillId="3" borderId="24" xfId="0" applyNumberFormat="1" applyFont="1" applyFill="1" applyBorder="1" applyAlignment="1">
      <alignment horizontal="center" vertical="center"/>
    </xf>
    <xf numFmtId="166" fontId="12" fillId="3" borderId="13" xfId="0" applyNumberFormat="1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20" xfId="0" applyFont="1" applyFill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/>
    </xf>
    <xf numFmtId="0" fontId="18" fillId="11" borderId="15" xfId="0" applyFont="1" applyFill="1" applyBorder="1" applyAlignment="1">
      <alignment horizontal="center" vertical="center"/>
    </xf>
    <xf numFmtId="164" fontId="13" fillId="7" borderId="22" xfId="0" applyNumberFormat="1" applyFont="1" applyFill="1" applyBorder="1" applyAlignment="1">
      <alignment horizontal="center" vertical="center"/>
    </xf>
    <xf numFmtId="164" fontId="13" fillId="7" borderId="23" xfId="0" applyNumberFormat="1" applyFont="1" applyFill="1" applyBorder="1" applyAlignment="1">
      <alignment horizontal="center" vertical="center"/>
    </xf>
    <xf numFmtId="166" fontId="12" fillId="3" borderId="14" xfId="0" applyNumberFormat="1" applyFont="1" applyFill="1" applyBorder="1" applyAlignment="1">
      <alignment horizontal="center" vertical="center"/>
    </xf>
    <xf numFmtId="166" fontId="12" fillId="3" borderId="15" xfId="0" applyNumberFormat="1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10" borderId="21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164" fontId="13" fillId="7" borderId="20" xfId="0" applyNumberFormat="1" applyFont="1" applyFill="1" applyBorder="1" applyAlignment="1">
      <alignment horizontal="center" vertical="center"/>
    </xf>
    <xf numFmtId="164" fontId="13" fillId="7" borderId="19" xfId="0" applyNumberFormat="1" applyFont="1" applyFill="1" applyBorder="1" applyAlignment="1">
      <alignment horizontal="center" vertical="center"/>
    </xf>
    <xf numFmtId="164" fontId="13" fillId="11" borderId="22" xfId="0" applyNumberFormat="1" applyFont="1" applyFill="1" applyBorder="1" applyAlignment="1">
      <alignment horizontal="center" vertical="center"/>
    </xf>
    <xf numFmtId="164" fontId="13" fillId="11" borderId="23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13" fillId="10" borderId="20" xfId="0" applyNumberFormat="1" applyFont="1" applyFill="1" applyBorder="1" applyAlignment="1">
      <alignment horizontal="center" vertical="center"/>
    </xf>
    <xf numFmtId="164" fontId="13" fillId="10" borderId="19" xfId="0" applyNumberFormat="1" applyFont="1" applyFill="1" applyBorder="1" applyAlignment="1">
      <alignment horizontal="center" vertical="center"/>
    </xf>
    <xf numFmtId="16" fontId="14" fillId="0" borderId="2" xfId="0" applyNumberFormat="1" applyFont="1" applyBorder="1" applyAlignment="1">
      <alignment horizontal="center" vertical="center"/>
    </xf>
    <xf numFmtId="166" fontId="12" fillId="3" borderId="12" xfId="0" applyNumberFormat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9" fontId="36" fillId="8" borderId="8" xfId="0" applyNumberFormat="1" applyFont="1" applyFill="1" applyBorder="1" applyAlignment="1">
      <alignment horizontal="center" vertical="center"/>
    </xf>
    <xf numFmtId="49" fontId="20" fillId="8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54" fillId="8" borderId="9" xfId="0" applyFont="1" applyFill="1" applyBorder="1" applyAlignment="1">
      <alignment horizontal="center"/>
    </xf>
    <xf numFmtId="0" fontId="42" fillId="9" borderId="9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FFFF66"/>
      <color rgb="FFFA8EE5"/>
      <color rgb="FFF7D7F2"/>
      <color rgb="FF33CC33"/>
      <color rgb="FFCCECFF"/>
      <color rgb="FFCCFF99"/>
      <color rgb="FFFF6699"/>
      <color rgb="FF99FF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518160</xdr:colOff>
      <xdr:row>9</xdr:row>
      <xdr:rowOff>68580</xdr:rowOff>
    </xdr:from>
    <xdr:to>
      <xdr:col>3</xdr:col>
      <xdr:colOff>571500</xdr:colOff>
      <xdr:row>14</xdr:row>
      <xdr:rowOff>190500</xdr:rowOff>
    </xdr:to>
    <xdr:sp macro="" textlink="">
      <xdr:nvSpPr>
        <xdr:cNvPr id="2" name="Šipka nahoru 1"/>
        <xdr:cNvSpPr/>
      </xdr:nvSpPr>
      <xdr:spPr>
        <a:xfrm>
          <a:off x="2194560" y="1988820"/>
          <a:ext cx="53340" cy="126492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7.140625" bestFit="1" customWidth="1"/>
    <col min="2" max="2" width="7.140625" customWidth="1"/>
    <col min="3" max="3" width="21.7109375" customWidth="1"/>
    <col min="4" max="4" width="9.28515625" bestFit="1" customWidth="1"/>
    <col min="5" max="5" width="7.28515625" bestFit="1" customWidth="1"/>
    <col min="6" max="6" width="5.7109375" bestFit="1" customWidth="1"/>
    <col min="8" max="8" width="11" bestFit="1" customWidth="1"/>
    <col min="9" max="9" width="9.7109375" bestFit="1" customWidth="1"/>
    <col min="10" max="10" width="12.140625" style="244" bestFit="1" customWidth="1"/>
    <col min="12" max="12" width="17.7109375" bestFit="1" customWidth="1"/>
  </cols>
  <sheetData>
    <row r="1" spans="1:12" ht="18.75" x14ac:dyDescent="0.3">
      <c r="A1" s="244"/>
      <c r="B1" s="245" t="s">
        <v>427</v>
      </c>
      <c r="C1" s="244"/>
      <c r="D1" s="244"/>
      <c r="E1" s="244"/>
      <c r="F1" s="244"/>
      <c r="L1" s="260" t="s">
        <v>403</v>
      </c>
    </row>
    <row r="2" spans="1:12" s="244" customFormat="1" ht="18.75" x14ac:dyDescent="0.3">
      <c r="B2" s="245"/>
      <c r="L2" s="269" t="s">
        <v>404</v>
      </c>
    </row>
    <row r="3" spans="1:12" ht="18.75" x14ac:dyDescent="0.3">
      <c r="A3" s="244"/>
      <c r="B3" s="244"/>
      <c r="C3" s="245"/>
      <c r="D3" s="244"/>
      <c r="E3" s="244"/>
      <c r="F3" s="244"/>
      <c r="H3" s="260" t="s">
        <v>399</v>
      </c>
      <c r="I3" s="260" t="s">
        <v>401</v>
      </c>
      <c r="J3" s="260" t="s">
        <v>413</v>
      </c>
    </row>
    <row r="4" spans="1:12" ht="17.25" x14ac:dyDescent="0.3">
      <c r="A4" s="260" t="s">
        <v>75</v>
      </c>
      <c r="B4" s="260" t="s">
        <v>397</v>
      </c>
      <c r="C4" s="259" t="s">
        <v>1</v>
      </c>
      <c r="D4" s="260" t="s">
        <v>155</v>
      </c>
      <c r="E4" s="260" t="s">
        <v>398</v>
      </c>
      <c r="F4" s="260" t="s">
        <v>58</v>
      </c>
      <c r="H4" s="269" t="s">
        <v>400</v>
      </c>
      <c r="I4" s="269" t="s">
        <v>402</v>
      </c>
      <c r="J4" s="269" t="s">
        <v>414</v>
      </c>
      <c r="L4" s="271">
        <f>SUM(F5:F47)-SUM(H5:H47)-I48/2-J48</f>
        <v>117</v>
      </c>
    </row>
    <row r="5" spans="1:12" ht="18.600000000000001" customHeight="1" x14ac:dyDescent="0.3">
      <c r="A5" s="261" t="s">
        <v>19</v>
      </c>
      <c r="B5" s="243">
        <v>1</v>
      </c>
      <c r="C5" s="253" t="s">
        <v>146</v>
      </c>
      <c r="D5" s="254">
        <v>2164</v>
      </c>
      <c r="E5" s="255">
        <v>2135</v>
      </c>
      <c r="F5" s="262">
        <v>8</v>
      </c>
      <c r="H5" s="270">
        <v>2</v>
      </c>
      <c r="I5" s="267"/>
      <c r="J5" s="267"/>
    </row>
    <row r="6" spans="1:12" s="244" customFormat="1" ht="18.600000000000001" customHeight="1" x14ac:dyDescent="0.3">
      <c r="A6" s="261" t="s">
        <v>20</v>
      </c>
      <c r="B6" s="243">
        <v>5</v>
      </c>
      <c r="C6" s="253" t="s">
        <v>45</v>
      </c>
      <c r="D6" s="254">
        <v>1923</v>
      </c>
      <c r="E6" s="255">
        <v>1907</v>
      </c>
      <c r="F6" s="262">
        <v>6</v>
      </c>
      <c r="H6" s="270">
        <v>2</v>
      </c>
      <c r="I6" s="267">
        <v>1</v>
      </c>
      <c r="J6" s="267"/>
    </row>
    <row r="7" spans="1:12" ht="18.600000000000001" customHeight="1" x14ac:dyDescent="0.3">
      <c r="A7" s="261" t="s">
        <v>21</v>
      </c>
      <c r="B7" s="243">
        <v>4</v>
      </c>
      <c r="C7" s="253" t="s">
        <v>41</v>
      </c>
      <c r="D7" s="254">
        <v>2024</v>
      </c>
      <c r="E7" s="255">
        <v>2023</v>
      </c>
      <c r="F7" s="262">
        <v>5.5</v>
      </c>
      <c r="H7" s="270">
        <v>2</v>
      </c>
      <c r="I7" s="267">
        <v>1</v>
      </c>
      <c r="J7" s="267"/>
    </row>
    <row r="8" spans="1:12" ht="18.600000000000001" customHeight="1" x14ac:dyDescent="0.3">
      <c r="A8" s="261" t="s">
        <v>22</v>
      </c>
      <c r="B8" s="243">
        <v>7</v>
      </c>
      <c r="C8" s="253" t="s">
        <v>204</v>
      </c>
      <c r="D8" s="254">
        <v>1788</v>
      </c>
      <c r="E8" s="255">
        <v>1785</v>
      </c>
      <c r="F8" s="262">
        <v>5.5</v>
      </c>
      <c r="H8" s="270">
        <v>2</v>
      </c>
      <c r="I8" s="267"/>
      <c r="J8" s="267"/>
    </row>
    <row r="9" spans="1:12" ht="18.600000000000001" customHeight="1" x14ac:dyDescent="0.3">
      <c r="A9" s="261" t="s">
        <v>23</v>
      </c>
      <c r="B9" s="243">
        <v>8</v>
      </c>
      <c r="C9" s="253" t="s">
        <v>91</v>
      </c>
      <c r="D9" s="254">
        <v>1715</v>
      </c>
      <c r="E9" s="255">
        <v>1706</v>
      </c>
      <c r="F9" s="262">
        <v>5.5</v>
      </c>
      <c r="H9" s="270">
        <v>2</v>
      </c>
      <c r="I9" s="267"/>
      <c r="J9" s="267"/>
    </row>
    <row r="10" spans="1:12" ht="18.600000000000001" customHeight="1" x14ac:dyDescent="0.3">
      <c r="A10" s="261" t="s">
        <v>24</v>
      </c>
      <c r="B10" s="273">
        <v>13</v>
      </c>
      <c r="C10" s="256" t="s">
        <v>151</v>
      </c>
      <c r="D10" s="257">
        <v>1509</v>
      </c>
      <c r="E10" s="258">
        <v>1495</v>
      </c>
      <c r="F10" s="263">
        <v>5.5</v>
      </c>
      <c r="H10" s="258">
        <v>1</v>
      </c>
      <c r="I10" s="267"/>
      <c r="J10" s="267"/>
    </row>
    <row r="11" spans="1:12" ht="18.600000000000001" customHeight="1" x14ac:dyDescent="0.3">
      <c r="A11" s="261" t="s">
        <v>25</v>
      </c>
      <c r="B11" s="243">
        <v>2</v>
      </c>
      <c r="C11" s="253" t="s">
        <v>405</v>
      </c>
      <c r="D11" s="254">
        <v>2035</v>
      </c>
      <c r="E11" s="255"/>
      <c r="F11" s="262">
        <v>5</v>
      </c>
      <c r="H11" s="270">
        <v>2</v>
      </c>
      <c r="I11" s="267">
        <v>1</v>
      </c>
      <c r="J11" s="267"/>
    </row>
    <row r="12" spans="1:12" ht="18.600000000000001" customHeight="1" x14ac:dyDescent="0.3">
      <c r="A12" s="261" t="s">
        <v>26</v>
      </c>
      <c r="B12" s="243">
        <v>3</v>
      </c>
      <c r="C12" s="253" t="s">
        <v>150</v>
      </c>
      <c r="D12" s="254">
        <v>2029</v>
      </c>
      <c r="E12" s="255">
        <v>2050</v>
      </c>
      <c r="F12" s="262">
        <v>5</v>
      </c>
      <c r="H12" s="270">
        <v>2</v>
      </c>
      <c r="I12" s="267"/>
      <c r="J12" s="267"/>
    </row>
    <row r="13" spans="1:12" ht="18.600000000000001" customHeight="1" x14ac:dyDescent="0.3">
      <c r="A13" s="261" t="s">
        <v>27</v>
      </c>
      <c r="B13" s="243">
        <v>6</v>
      </c>
      <c r="C13" s="253" t="s">
        <v>46</v>
      </c>
      <c r="D13" s="254">
        <v>1809</v>
      </c>
      <c r="E13" s="255">
        <v>1813</v>
      </c>
      <c r="F13" s="262">
        <v>5</v>
      </c>
      <c r="H13" s="270">
        <v>2</v>
      </c>
      <c r="I13" s="267"/>
      <c r="J13" s="267"/>
    </row>
    <row r="14" spans="1:12" ht="18.600000000000001" customHeight="1" x14ac:dyDescent="0.3">
      <c r="A14" s="261" t="s">
        <v>28</v>
      </c>
      <c r="B14" s="273">
        <v>11</v>
      </c>
      <c r="C14" s="256" t="s">
        <v>49</v>
      </c>
      <c r="D14" s="257">
        <v>1597</v>
      </c>
      <c r="E14" s="258">
        <v>1620</v>
      </c>
      <c r="F14" s="263">
        <v>5</v>
      </c>
      <c r="H14" s="258">
        <v>1</v>
      </c>
      <c r="I14" s="267"/>
      <c r="J14" s="267"/>
    </row>
    <row r="15" spans="1:12" ht="18.600000000000001" customHeight="1" x14ac:dyDescent="0.3">
      <c r="A15" s="261" t="s">
        <v>29</v>
      </c>
      <c r="B15" s="268">
        <v>31</v>
      </c>
      <c r="C15" s="246" t="s">
        <v>384</v>
      </c>
      <c r="D15" s="248">
        <v>0</v>
      </c>
      <c r="E15" s="250">
        <v>1250</v>
      </c>
      <c r="F15" s="265">
        <v>5</v>
      </c>
      <c r="G15" s="244"/>
      <c r="H15" s="267">
        <v>0</v>
      </c>
      <c r="I15" s="267"/>
      <c r="J15" s="267"/>
    </row>
    <row r="16" spans="1:12" ht="18.600000000000001" customHeight="1" x14ac:dyDescent="0.3">
      <c r="A16" s="261" t="s">
        <v>30</v>
      </c>
      <c r="B16" s="243">
        <v>9</v>
      </c>
      <c r="C16" s="253" t="s">
        <v>148</v>
      </c>
      <c r="D16" s="254">
        <v>1680</v>
      </c>
      <c r="E16" s="255">
        <v>1677</v>
      </c>
      <c r="F16" s="262">
        <v>4.5</v>
      </c>
      <c r="H16" s="270">
        <v>2</v>
      </c>
      <c r="I16" s="267">
        <v>1</v>
      </c>
      <c r="J16" s="267"/>
    </row>
    <row r="17" spans="1:10" ht="18.600000000000001" customHeight="1" x14ac:dyDescent="0.3">
      <c r="A17" s="261" t="s">
        <v>31</v>
      </c>
      <c r="B17" s="243">
        <v>10</v>
      </c>
      <c r="C17" s="253" t="s">
        <v>277</v>
      </c>
      <c r="D17" s="254">
        <v>1642</v>
      </c>
      <c r="E17" s="255">
        <v>1781</v>
      </c>
      <c r="F17" s="262">
        <v>4.5</v>
      </c>
      <c r="H17" s="270">
        <v>2</v>
      </c>
      <c r="I17" s="267"/>
      <c r="J17" s="267"/>
    </row>
    <row r="18" spans="1:10" ht="18.600000000000001" customHeight="1" x14ac:dyDescent="0.3">
      <c r="A18" s="261" t="s">
        <v>32</v>
      </c>
      <c r="B18" s="273">
        <v>16</v>
      </c>
      <c r="C18" s="256" t="s">
        <v>217</v>
      </c>
      <c r="D18" s="257">
        <v>1475</v>
      </c>
      <c r="E18" s="258">
        <v>1438</v>
      </c>
      <c r="F18" s="263">
        <v>4.5</v>
      </c>
      <c r="H18" s="258">
        <v>1</v>
      </c>
      <c r="I18" s="267"/>
      <c r="J18" s="267"/>
    </row>
    <row r="19" spans="1:10" ht="18.600000000000001" customHeight="1" x14ac:dyDescent="0.3">
      <c r="A19" s="261" t="s">
        <v>33</v>
      </c>
      <c r="B19" s="273">
        <v>20</v>
      </c>
      <c r="C19" s="256" t="s">
        <v>271</v>
      </c>
      <c r="D19" s="257">
        <v>1361</v>
      </c>
      <c r="E19" s="258">
        <v>1399</v>
      </c>
      <c r="F19" s="263">
        <v>4.5</v>
      </c>
      <c r="H19" s="258">
        <v>1</v>
      </c>
      <c r="I19" s="267"/>
      <c r="J19" s="267"/>
    </row>
    <row r="20" spans="1:10" ht="18.600000000000001" customHeight="1" x14ac:dyDescent="0.3">
      <c r="A20" s="261" t="s">
        <v>34</v>
      </c>
      <c r="B20" s="268">
        <v>39</v>
      </c>
      <c r="C20" s="246" t="s">
        <v>186</v>
      </c>
      <c r="D20" s="248">
        <v>0</v>
      </c>
      <c r="E20" s="250">
        <v>0</v>
      </c>
      <c r="F20" s="265">
        <v>4.5</v>
      </c>
      <c r="H20" s="267">
        <v>0</v>
      </c>
      <c r="I20" s="267">
        <v>1</v>
      </c>
      <c r="J20" s="267"/>
    </row>
    <row r="21" spans="1:10" ht="18.600000000000001" customHeight="1" x14ac:dyDescent="0.3">
      <c r="A21" s="261" t="s">
        <v>35</v>
      </c>
      <c r="B21" s="273">
        <v>14</v>
      </c>
      <c r="C21" s="256" t="s">
        <v>292</v>
      </c>
      <c r="D21" s="257">
        <v>1481</v>
      </c>
      <c r="E21" s="258">
        <v>1467</v>
      </c>
      <c r="F21" s="263">
        <v>4</v>
      </c>
      <c r="H21" s="258">
        <v>1</v>
      </c>
      <c r="I21" s="267"/>
      <c r="J21" s="267"/>
    </row>
    <row r="22" spans="1:10" ht="18.600000000000001" customHeight="1" x14ac:dyDescent="0.3">
      <c r="A22" s="261" t="s">
        <v>36</v>
      </c>
      <c r="B22" s="273">
        <v>17</v>
      </c>
      <c r="C22" s="256" t="s">
        <v>55</v>
      </c>
      <c r="D22" s="257">
        <v>1469</v>
      </c>
      <c r="E22" s="258">
        <v>1518</v>
      </c>
      <c r="F22" s="263">
        <v>4</v>
      </c>
      <c r="H22" s="258">
        <v>1</v>
      </c>
      <c r="I22" s="267"/>
      <c r="J22" s="267"/>
    </row>
    <row r="23" spans="1:10" ht="18.600000000000001" customHeight="1" x14ac:dyDescent="0.3">
      <c r="A23" s="261" t="s">
        <v>37</v>
      </c>
      <c r="B23" s="273">
        <v>22</v>
      </c>
      <c r="C23" s="256" t="s">
        <v>65</v>
      </c>
      <c r="D23" s="257">
        <v>1306</v>
      </c>
      <c r="E23" s="258">
        <v>1319</v>
      </c>
      <c r="F23" s="263">
        <v>4</v>
      </c>
      <c r="H23" s="258">
        <v>1</v>
      </c>
      <c r="I23" s="267">
        <v>2</v>
      </c>
      <c r="J23" s="267"/>
    </row>
    <row r="24" spans="1:10" ht="18.600000000000001" customHeight="1" x14ac:dyDescent="0.3">
      <c r="A24" s="261" t="s">
        <v>38</v>
      </c>
      <c r="B24" s="273">
        <v>23</v>
      </c>
      <c r="C24" s="256" t="s">
        <v>272</v>
      </c>
      <c r="D24" s="257">
        <v>1299</v>
      </c>
      <c r="E24" s="258">
        <v>1423</v>
      </c>
      <c r="F24" s="263">
        <v>4</v>
      </c>
      <c r="H24" s="258">
        <v>1</v>
      </c>
      <c r="I24" s="267"/>
      <c r="J24" s="267"/>
    </row>
    <row r="25" spans="1:10" ht="18.600000000000001" customHeight="1" x14ac:dyDescent="0.3">
      <c r="A25" s="261" t="s">
        <v>62</v>
      </c>
      <c r="B25" s="273">
        <v>25</v>
      </c>
      <c r="C25" s="256" t="s">
        <v>197</v>
      </c>
      <c r="D25" s="257">
        <v>1287</v>
      </c>
      <c r="E25" s="258">
        <v>1378</v>
      </c>
      <c r="F25" s="263">
        <v>4</v>
      </c>
      <c r="H25" s="258">
        <v>1</v>
      </c>
      <c r="I25" s="267"/>
      <c r="J25" s="267"/>
    </row>
    <row r="26" spans="1:10" ht="18.600000000000001" customHeight="1" x14ac:dyDescent="0.3">
      <c r="A26" s="261" t="s">
        <v>63</v>
      </c>
      <c r="B26" s="273">
        <v>26</v>
      </c>
      <c r="C26" s="256" t="s">
        <v>270</v>
      </c>
      <c r="D26" s="257">
        <v>1243</v>
      </c>
      <c r="E26" s="258">
        <v>1255</v>
      </c>
      <c r="F26" s="263">
        <v>4</v>
      </c>
      <c r="H26" s="258">
        <v>1</v>
      </c>
      <c r="I26" s="267">
        <v>2</v>
      </c>
      <c r="J26" s="267"/>
    </row>
    <row r="27" spans="1:10" ht="18.600000000000001" customHeight="1" x14ac:dyDescent="0.3">
      <c r="A27" s="261" t="s">
        <v>67</v>
      </c>
      <c r="B27" s="268">
        <v>28</v>
      </c>
      <c r="C27" s="246" t="s">
        <v>382</v>
      </c>
      <c r="D27" s="247">
        <v>1106</v>
      </c>
      <c r="E27" s="249">
        <v>1185</v>
      </c>
      <c r="F27" s="265">
        <v>4</v>
      </c>
      <c r="H27" s="249">
        <v>0</v>
      </c>
      <c r="I27" s="267"/>
      <c r="J27" s="267"/>
    </row>
    <row r="28" spans="1:10" ht="18.600000000000001" customHeight="1" x14ac:dyDescent="0.3">
      <c r="A28" s="261" t="s">
        <v>78</v>
      </c>
      <c r="B28" s="268">
        <v>38</v>
      </c>
      <c r="C28" s="266" t="s">
        <v>139</v>
      </c>
      <c r="D28" s="248">
        <v>0</v>
      </c>
      <c r="E28" s="251">
        <v>0</v>
      </c>
      <c r="F28" s="265">
        <v>4</v>
      </c>
      <c r="H28" s="249">
        <v>0</v>
      </c>
      <c r="I28" s="267"/>
      <c r="J28" s="267"/>
    </row>
    <row r="29" spans="1:10" ht="18.600000000000001" customHeight="1" x14ac:dyDescent="0.3">
      <c r="A29" s="261" t="s">
        <v>79</v>
      </c>
      <c r="B29" s="273">
        <v>15</v>
      </c>
      <c r="C29" s="256" t="s">
        <v>120</v>
      </c>
      <c r="D29" s="257">
        <v>1480</v>
      </c>
      <c r="E29" s="258">
        <v>1484</v>
      </c>
      <c r="F29" s="263">
        <v>3.5</v>
      </c>
      <c r="H29" s="258">
        <v>1</v>
      </c>
      <c r="I29" s="267">
        <v>1</v>
      </c>
      <c r="J29" s="267"/>
    </row>
    <row r="30" spans="1:10" ht="18.600000000000001" customHeight="1" x14ac:dyDescent="0.3">
      <c r="A30" s="261" t="s">
        <v>80</v>
      </c>
      <c r="B30" s="273">
        <v>18</v>
      </c>
      <c r="C30" s="256" t="s">
        <v>247</v>
      </c>
      <c r="D30" s="257">
        <v>1447</v>
      </c>
      <c r="E30" s="258">
        <v>1457</v>
      </c>
      <c r="F30" s="263">
        <v>3.5</v>
      </c>
      <c r="H30" s="258">
        <v>1</v>
      </c>
      <c r="I30" s="267"/>
      <c r="J30" s="267"/>
    </row>
    <row r="31" spans="1:10" s="244" customFormat="1" ht="18.600000000000001" customHeight="1" x14ac:dyDescent="0.3">
      <c r="A31" s="261" t="s">
        <v>85</v>
      </c>
      <c r="B31" s="273">
        <v>19</v>
      </c>
      <c r="C31" s="256" t="s">
        <v>269</v>
      </c>
      <c r="D31" s="257">
        <v>1435</v>
      </c>
      <c r="E31" s="258">
        <v>1435</v>
      </c>
      <c r="F31" s="263">
        <v>3.5</v>
      </c>
      <c r="H31" s="258">
        <v>1</v>
      </c>
      <c r="I31" s="267"/>
      <c r="J31" s="267"/>
    </row>
    <row r="32" spans="1:10" ht="18.600000000000001" customHeight="1" x14ac:dyDescent="0.3">
      <c r="A32" s="261" t="s">
        <v>86</v>
      </c>
      <c r="B32" s="273">
        <v>21</v>
      </c>
      <c r="C32" s="256" t="s">
        <v>268</v>
      </c>
      <c r="D32" s="257">
        <v>1309</v>
      </c>
      <c r="E32" s="258">
        <v>1244</v>
      </c>
      <c r="F32" s="263">
        <v>3.5</v>
      </c>
      <c r="H32" s="258">
        <v>1</v>
      </c>
      <c r="I32" s="267"/>
      <c r="J32" s="267"/>
    </row>
    <row r="33" spans="1:10" ht="18.600000000000001" customHeight="1" x14ac:dyDescent="0.3">
      <c r="A33" s="261" t="s">
        <v>87</v>
      </c>
      <c r="B33" s="268">
        <v>41</v>
      </c>
      <c r="C33" s="266" t="s">
        <v>273</v>
      </c>
      <c r="D33" s="248">
        <v>0</v>
      </c>
      <c r="E33" s="251">
        <v>0</v>
      </c>
      <c r="F33" s="265">
        <v>3.5</v>
      </c>
      <c r="H33" s="267">
        <v>0</v>
      </c>
      <c r="I33" s="267"/>
      <c r="J33" s="267"/>
    </row>
    <row r="34" spans="1:10" s="244" customFormat="1" ht="18.600000000000001" customHeight="1" x14ac:dyDescent="0.3">
      <c r="A34" s="261" t="s">
        <v>198</v>
      </c>
      <c r="B34" s="273">
        <v>12</v>
      </c>
      <c r="C34" s="256" t="s">
        <v>51</v>
      </c>
      <c r="D34" s="257">
        <v>1529</v>
      </c>
      <c r="E34" s="258">
        <v>1530</v>
      </c>
      <c r="F34" s="263">
        <v>3</v>
      </c>
      <c r="H34" s="258">
        <v>1</v>
      </c>
      <c r="I34" s="267"/>
      <c r="J34" s="267"/>
    </row>
    <row r="35" spans="1:10" ht="18.600000000000001" customHeight="1" x14ac:dyDescent="0.3">
      <c r="A35" s="261" t="s">
        <v>93</v>
      </c>
      <c r="B35" s="268">
        <v>32</v>
      </c>
      <c r="C35" s="246" t="s">
        <v>274</v>
      </c>
      <c r="D35" s="248">
        <v>0</v>
      </c>
      <c r="E35" s="250">
        <v>1087</v>
      </c>
      <c r="F35" s="265">
        <v>3</v>
      </c>
      <c r="H35" s="267">
        <v>0</v>
      </c>
      <c r="I35" s="267">
        <v>1</v>
      </c>
      <c r="J35" s="267"/>
    </row>
    <row r="36" spans="1:10" ht="18.600000000000001" customHeight="1" x14ac:dyDescent="0.3">
      <c r="A36" s="261" t="s">
        <v>96</v>
      </c>
      <c r="B36" s="268">
        <v>34</v>
      </c>
      <c r="C36" s="246" t="s">
        <v>386</v>
      </c>
      <c r="D36" s="248">
        <v>0</v>
      </c>
      <c r="E36" s="250">
        <v>1029</v>
      </c>
      <c r="F36" s="264">
        <v>3</v>
      </c>
      <c r="H36" s="267">
        <v>0</v>
      </c>
      <c r="I36" s="267"/>
      <c r="J36" s="267"/>
    </row>
    <row r="37" spans="1:10" ht="18.600000000000001" customHeight="1" x14ac:dyDescent="0.3">
      <c r="A37" s="261" t="s">
        <v>98</v>
      </c>
      <c r="B37" s="268">
        <v>35</v>
      </c>
      <c r="C37" s="246" t="s">
        <v>322</v>
      </c>
      <c r="D37" s="247">
        <v>0</v>
      </c>
      <c r="E37" s="249">
        <v>1026</v>
      </c>
      <c r="F37" s="265">
        <v>3</v>
      </c>
      <c r="H37" s="267">
        <v>0</v>
      </c>
      <c r="I37" s="267"/>
      <c r="J37" s="267"/>
    </row>
    <row r="38" spans="1:10" ht="18.600000000000001" customHeight="1" x14ac:dyDescent="0.3">
      <c r="A38" s="261" t="s">
        <v>101</v>
      </c>
      <c r="B38" s="268">
        <v>43</v>
      </c>
      <c r="C38" s="246" t="s">
        <v>388</v>
      </c>
      <c r="D38" s="248">
        <v>0</v>
      </c>
      <c r="E38" s="250">
        <v>0</v>
      </c>
      <c r="F38" s="264">
        <v>3</v>
      </c>
      <c r="H38" s="267">
        <v>0</v>
      </c>
      <c r="I38" s="267">
        <v>1</v>
      </c>
      <c r="J38" s="267"/>
    </row>
    <row r="39" spans="1:10" ht="18.600000000000001" customHeight="1" x14ac:dyDescent="0.3">
      <c r="A39" s="261" t="s">
        <v>121</v>
      </c>
      <c r="B39" s="273">
        <v>24</v>
      </c>
      <c r="C39" s="256" t="s">
        <v>56</v>
      </c>
      <c r="D39" s="257">
        <v>1288</v>
      </c>
      <c r="E39" s="258">
        <v>1328</v>
      </c>
      <c r="F39" s="263">
        <v>2.5</v>
      </c>
      <c r="H39" s="258">
        <v>1</v>
      </c>
      <c r="I39" s="267">
        <v>1</v>
      </c>
      <c r="J39" s="267"/>
    </row>
    <row r="40" spans="1:10" ht="18.600000000000001" customHeight="1" x14ac:dyDescent="0.3">
      <c r="A40" s="261" t="s">
        <v>122</v>
      </c>
      <c r="B40" s="268">
        <v>27</v>
      </c>
      <c r="C40" s="246" t="s">
        <v>412</v>
      </c>
      <c r="D40" s="247">
        <v>1108</v>
      </c>
      <c r="E40" s="249">
        <v>1108</v>
      </c>
      <c r="F40" s="264">
        <v>2.5</v>
      </c>
      <c r="H40" s="249">
        <v>0</v>
      </c>
      <c r="I40" s="267">
        <v>1</v>
      </c>
      <c r="J40" s="267"/>
    </row>
    <row r="41" spans="1:10" s="244" customFormat="1" ht="18.600000000000001" customHeight="1" x14ac:dyDescent="0.3">
      <c r="A41" s="261" t="s">
        <v>123</v>
      </c>
      <c r="B41" s="268">
        <v>29</v>
      </c>
      <c r="C41" s="246" t="s">
        <v>383</v>
      </c>
      <c r="D41" s="247">
        <v>1071</v>
      </c>
      <c r="E41" s="249">
        <v>1130</v>
      </c>
      <c r="F41" s="265">
        <v>2.5</v>
      </c>
      <c r="H41" s="267">
        <v>0</v>
      </c>
      <c r="I41" s="267"/>
      <c r="J41" s="267"/>
    </row>
    <row r="42" spans="1:10" ht="18.600000000000001" customHeight="1" x14ac:dyDescent="0.3">
      <c r="A42" s="261" t="s">
        <v>124</v>
      </c>
      <c r="B42" s="268">
        <v>40</v>
      </c>
      <c r="C42" s="246" t="s">
        <v>276</v>
      </c>
      <c r="D42" s="248">
        <v>0</v>
      </c>
      <c r="E42" s="250">
        <v>0</v>
      </c>
      <c r="F42" s="265">
        <v>2.5</v>
      </c>
      <c r="H42" s="267">
        <v>0</v>
      </c>
      <c r="I42" s="267">
        <v>5</v>
      </c>
      <c r="J42" s="267"/>
    </row>
    <row r="43" spans="1:10" ht="18.600000000000001" customHeight="1" x14ac:dyDescent="0.3">
      <c r="A43" s="261" t="s">
        <v>125</v>
      </c>
      <c r="B43" s="268">
        <v>33</v>
      </c>
      <c r="C43" s="246" t="s">
        <v>385</v>
      </c>
      <c r="D43" s="248">
        <v>0</v>
      </c>
      <c r="E43" s="250">
        <v>1059</v>
      </c>
      <c r="F43" s="264">
        <v>2</v>
      </c>
      <c r="H43" s="267">
        <v>0</v>
      </c>
      <c r="I43" s="267"/>
      <c r="J43" s="267">
        <v>1</v>
      </c>
    </row>
    <row r="44" spans="1:10" ht="18.600000000000001" customHeight="1" x14ac:dyDescent="0.3">
      <c r="A44" s="261" t="s">
        <v>126</v>
      </c>
      <c r="B44" s="268">
        <v>36</v>
      </c>
      <c r="C44" s="246" t="s">
        <v>227</v>
      </c>
      <c r="D44" s="248">
        <v>0</v>
      </c>
      <c r="E44" s="250">
        <v>1000</v>
      </c>
      <c r="F44" s="265">
        <v>2</v>
      </c>
      <c r="H44" s="267">
        <v>0</v>
      </c>
      <c r="I44" s="267"/>
      <c r="J44" s="267"/>
    </row>
    <row r="45" spans="1:10" ht="18.600000000000001" customHeight="1" x14ac:dyDescent="0.3">
      <c r="A45" s="261" t="s">
        <v>128</v>
      </c>
      <c r="B45" s="268">
        <v>30</v>
      </c>
      <c r="C45" s="246" t="s">
        <v>406</v>
      </c>
      <c r="D45" s="247">
        <v>1040</v>
      </c>
      <c r="E45" s="249">
        <v>1332</v>
      </c>
      <c r="F45" s="264">
        <v>1.5</v>
      </c>
      <c r="H45" s="267">
        <v>0</v>
      </c>
      <c r="I45" s="267">
        <v>2</v>
      </c>
      <c r="J45" s="267"/>
    </row>
    <row r="46" spans="1:10" ht="18.600000000000001" customHeight="1" x14ac:dyDescent="0.3">
      <c r="A46" s="261" t="s">
        <v>134</v>
      </c>
      <c r="B46" s="268">
        <v>37</v>
      </c>
      <c r="C46" s="266" t="s">
        <v>326</v>
      </c>
      <c r="D46" s="248">
        <v>0</v>
      </c>
      <c r="E46" s="251">
        <v>1000</v>
      </c>
      <c r="F46" s="264">
        <v>1.5</v>
      </c>
      <c r="H46" s="267">
        <v>0</v>
      </c>
      <c r="I46" s="267">
        <v>1</v>
      </c>
      <c r="J46" s="267"/>
    </row>
    <row r="47" spans="1:10" ht="18.600000000000001" customHeight="1" x14ac:dyDescent="0.3">
      <c r="A47" s="261" t="s">
        <v>141</v>
      </c>
      <c r="B47" s="268">
        <v>42</v>
      </c>
      <c r="C47" s="246" t="s">
        <v>387</v>
      </c>
      <c r="D47" s="248">
        <v>0</v>
      </c>
      <c r="E47" s="250">
        <v>0</v>
      </c>
      <c r="F47" s="265">
        <v>1.5</v>
      </c>
      <c r="H47" s="267">
        <v>0</v>
      </c>
      <c r="I47" s="267">
        <v>1</v>
      </c>
      <c r="J47" s="267">
        <v>1</v>
      </c>
    </row>
    <row r="48" spans="1:10" x14ac:dyDescent="0.25">
      <c r="A48" s="244"/>
      <c r="B48" s="79"/>
      <c r="C48" s="244"/>
      <c r="D48" s="244"/>
      <c r="E48" s="252"/>
      <c r="F48" s="244"/>
      <c r="H48" s="93" t="s">
        <v>389</v>
      </c>
      <c r="I48" s="93">
        <f>SUM(I5:I47)</f>
        <v>23</v>
      </c>
      <c r="J48" s="93">
        <f>SUM(J5:J47)</f>
        <v>2</v>
      </c>
    </row>
    <row r="49" spans="1:6" x14ac:dyDescent="0.25">
      <c r="A49" s="244"/>
      <c r="B49" s="244"/>
      <c r="C49" s="244"/>
      <c r="D49" s="244"/>
      <c r="E49" s="252"/>
      <c r="F49" s="244"/>
    </row>
    <row r="50" spans="1:6" x14ac:dyDescent="0.25">
      <c r="A50" s="244"/>
      <c r="B50" s="244"/>
      <c r="C50" s="244"/>
      <c r="D50" s="244"/>
      <c r="E50" s="252"/>
      <c r="F50" s="244"/>
    </row>
    <row r="51" spans="1:6" x14ac:dyDescent="0.25">
      <c r="A51" s="244"/>
      <c r="B51" s="244"/>
      <c r="C51" s="244"/>
      <c r="D51" s="244"/>
      <c r="E51" s="252"/>
      <c r="F51" s="244"/>
    </row>
    <row r="52" spans="1:6" x14ac:dyDescent="0.25">
      <c r="A52" s="244"/>
      <c r="B52" s="244"/>
      <c r="C52" s="244"/>
      <c r="D52" s="244"/>
      <c r="E52" s="244"/>
      <c r="F52" s="244"/>
    </row>
  </sheetData>
  <sortState ref="B5:J47">
    <sortCondition descending="1" ref="F5:F47"/>
    <sortCondition ref="B5:B47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2"/>
  <sheetViews>
    <sheetView showGridLines="0" showRuler="0" zoomScale="85" zoomScaleNormal="85" workbookViewId="0">
      <pane ySplit="4" topLeftCell="A41" activePane="bottomLeft" state="frozen"/>
      <selection pane="bottomLeft" activeCell="AE81" sqref="AE81"/>
    </sheetView>
  </sheetViews>
  <sheetFormatPr defaultColWidth="8.7109375" defaultRowHeight="17.25" x14ac:dyDescent="0.3"/>
  <cols>
    <col min="1" max="1" width="6.7109375" style="17" customWidth="1"/>
    <col min="2" max="2" width="5.7109375" style="79" customWidth="1"/>
    <col min="3" max="3" width="14.42578125" style="15" customWidth="1"/>
    <col min="4" max="4" width="0.85546875" style="16" customWidth="1"/>
    <col min="5" max="5" width="4.140625" style="65" customWidth="1"/>
    <col min="6" max="17" width="4.140625" style="17" customWidth="1"/>
    <col min="18" max="18" width="4.7109375" style="17" bestFit="1" customWidth="1"/>
    <col min="19" max="19" width="4.140625" style="17" customWidth="1"/>
    <col min="20" max="20" width="4.7109375" style="17" bestFit="1" customWidth="1"/>
    <col min="21" max="21" width="4.140625" style="17" customWidth="1"/>
    <col min="22" max="22" width="4.7109375" style="17" bestFit="1" customWidth="1"/>
    <col min="23" max="23" width="4.140625" style="17" customWidth="1"/>
    <col min="24" max="24" width="4.7109375" style="17" bestFit="1" customWidth="1"/>
    <col min="25" max="25" width="5.7109375" style="17" bestFit="1" customWidth="1"/>
    <col min="26" max="26" width="4.7109375" style="17" bestFit="1" customWidth="1"/>
    <col min="27" max="27" width="5.7109375" style="17" bestFit="1" customWidth="1"/>
    <col min="28" max="28" width="1" style="17" customWidth="1"/>
    <col min="29" max="29" width="11.5703125" style="17" bestFit="1" customWidth="1"/>
    <col min="30" max="16384" width="8.7109375" style="17"/>
  </cols>
  <sheetData>
    <row r="1" spans="1:29" x14ac:dyDescent="0.3">
      <c r="A1" s="14" t="s">
        <v>0</v>
      </c>
      <c r="B1" s="78"/>
      <c r="Q1" s="18" t="s">
        <v>333</v>
      </c>
    </row>
    <row r="2" spans="1:29" ht="18" thickBot="1" x14ac:dyDescent="0.35"/>
    <row r="3" spans="1:29" s="20" customFormat="1" x14ac:dyDescent="0.3">
      <c r="A3" s="346" t="s">
        <v>2</v>
      </c>
      <c r="B3" s="347"/>
      <c r="C3" s="74" t="s">
        <v>3</v>
      </c>
      <c r="D3" s="19"/>
      <c r="E3" s="63" t="s">
        <v>15</v>
      </c>
      <c r="F3" s="348" t="s">
        <v>4</v>
      </c>
      <c r="G3" s="347"/>
      <c r="H3" s="346" t="s">
        <v>5</v>
      </c>
      <c r="I3" s="347"/>
      <c r="J3" s="346" t="s">
        <v>6</v>
      </c>
      <c r="K3" s="347"/>
      <c r="L3" s="346" t="s">
        <v>7</v>
      </c>
      <c r="M3" s="347"/>
      <c r="N3" s="346" t="s">
        <v>8</v>
      </c>
      <c r="O3" s="347"/>
      <c r="P3" s="346" t="s">
        <v>9</v>
      </c>
      <c r="Q3" s="347"/>
      <c r="R3" s="346" t="s">
        <v>10</v>
      </c>
      <c r="S3" s="347"/>
      <c r="T3" s="346" t="s">
        <v>11</v>
      </c>
      <c r="U3" s="347"/>
      <c r="V3" s="346" t="s">
        <v>12</v>
      </c>
      <c r="W3" s="347"/>
      <c r="X3" s="346" t="s">
        <v>13</v>
      </c>
      <c r="Y3" s="347"/>
      <c r="Z3" s="346" t="s">
        <v>14</v>
      </c>
      <c r="AA3" s="347"/>
      <c r="AC3" s="125" t="s">
        <v>137</v>
      </c>
    </row>
    <row r="4" spans="1:29" s="20" customFormat="1" ht="18" thickBot="1" x14ac:dyDescent="0.35">
      <c r="A4" s="76" t="s">
        <v>113</v>
      </c>
      <c r="B4" s="80" t="s">
        <v>114</v>
      </c>
      <c r="C4" s="75" t="s">
        <v>1</v>
      </c>
      <c r="D4" s="21"/>
      <c r="E4" s="64" t="s">
        <v>74</v>
      </c>
      <c r="F4" s="349" t="s">
        <v>334</v>
      </c>
      <c r="G4" s="350"/>
      <c r="H4" s="351" t="s">
        <v>335</v>
      </c>
      <c r="I4" s="350"/>
      <c r="J4" s="351" t="s">
        <v>336</v>
      </c>
      <c r="K4" s="350"/>
      <c r="L4" s="351" t="s">
        <v>337</v>
      </c>
      <c r="M4" s="350"/>
      <c r="N4" s="351" t="s">
        <v>338</v>
      </c>
      <c r="O4" s="350"/>
      <c r="P4" s="351" t="s">
        <v>339</v>
      </c>
      <c r="Q4" s="350"/>
      <c r="R4" s="351" t="s">
        <v>340</v>
      </c>
      <c r="S4" s="350"/>
      <c r="T4" s="351" t="s">
        <v>341</v>
      </c>
      <c r="U4" s="350"/>
      <c r="V4" s="354" t="s">
        <v>342</v>
      </c>
      <c r="W4" s="350"/>
      <c r="X4" s="354" t="s">
        <v>343</v>
      </c>
      <c r="Y4" s="350"/>
      <c r="Z4" s="351" t="s">
        <v>344</v>
      </c>
      <c r="AA4" s="350"/>
      <c r="AC4" s="44" t="s">
        <v>129</v>
      </c>
    </row>
    <row r="5" spans="1:29" x14ac:dyDescent="0.3">
      <c r="A5" s="336">
        <v>1</v>
      </c>
      <c r="B5" s="337"/>
      <c r="C5" s="51" t="s">
        <v>252</v>
      </c>
      <c r="D5" s="26"/>
      <c r="E5" s="334">
        <v>2</v>
      </c>
      <c r="F5" s="219">
        <v>8</v>
      </c>
      <c r="G5" s="320">
        <v>3</v>
      </c>
      <c r="H5" s="225">
        <v>3</v>
      </c>
      <c r="I5" s="322">
        <v>4</v>
      </c>
      <c r="J5" s="219">
        <v>7</v>
      </c>
      <c r="K5" s="330">
        <v>5</v>
      </c>
      <c r="L5" s="218">
        <v>2</v>
      </c>
      <c r="M5" s="330">
        <v>6</v>
      </c>
      <c r="N5" s="218">
        <v>5</v>
      </c>
      <c r="O5" s="330">
        <v>7</v>
      </c>
      <c r="P5" s="220">
        <v>4</v>
      </c>
      <c r="Q5" s="330">
        <v>8</v>
      </c>
      <c r="R5" s="220"/>
      <c r="S5" s="320"/>
      <c r="T5" s="220"/>
      <c r="U5" s="322"/>
      <c r="V5" s="221"/>
      <c r="W5" s="322"/>
      <c r="X5" s="218"/>
      <c r="Y5" s="322"/>
      <c r="Z5" s="220"/>
      <c r="AA5" s="322"/>
      <c r="AC5" s="355">
        <f>ELO!P5</f>
        <v>1927.1666666666667</v>
      </c>
    </row>
    <row r="6" spans="1:29" ht="18" thickBot="1" x14ac:dyDescent="0.35">
      <c r="A6" s="211">
        <v>2164</v>
      </c>
      <c r="B6" s="81">
        <v>2135</v>
      </c>
      <c r="C6" s="52" t="s">
        <v>294</v>
      </c>
      <c r="D6" s="27"/>
      <c r="E6" s="335"/>
      <c r="F6" s="224">
        <v>1</v>
      </c>
      <c r="G6" s="321"/>
      <c r="H6" s="222">
        <v>1</v>
      </c>
      <c r="I6" s="323"/>
      <c r="J6" s="224">
        <v>1</v>
      </c>
      <c r="K6" s="331"/>
      <c r="L6" s="222">
        <v>1</v>
      </c>
      <c r="M6" s="331"/>
      <c r="N6" s="222">
        <v>1</v>
      </c>
      <c r="O6" s="331"/>
      <c r="P6" s="222">
        <v>1</v>
      </c>
      <c r="Q6" s="331"/>
      <c r="R6" s="222"/>
      <c r="S6" s="321"/>
      <c r="T6" s="222"/>
      <c r="U6" s="323"/>
      <c r="V6" s="223"/>
      <c r="W6" s="323"/>
      <c r="X6" s="222"/>
      <c r="Y6" s="323"/>
      <c r="Z6" s="224"/>
      <c r="AA6" s="323"/>
      <c r="AC6" s="325"/>
    </row>
    <row r="7" spans="1:29" x14ac:dyDescent="0.3">
      <c r="A7" s="336">
        <v>2</v>
      </c>
      <c r="B7" s="337"/>
      <c r="C7" s="51" t="s">
        <v>407</v>
      </c>
      <c r="D7" s="26"/>
      <c r="E7" s="334">
        <v>2</v>
      </c>
      <c r="F7" s="291" t="s">
        <v>184</v>
      </c>
      <c r="G7" s="320">
        <v>2.5</v>
      </c>
      <c r="H7" s="308">
        <v>38</v>
      </c>
      <c r="I7" s="322">
        <v>3.5</v>
      </c>
      <c r="J7" s="220">
        <v>6</v>
      </c>
      <c r="K7" s="352">
        <v>4.5</v>
      </c>
      <c r="L7" s="220">
        <v>1</v>
      </c>
      <c r="M7" s="344">
        <v>4.5</v>
      </c>
      <c r="N7" s="218">
        <v>4</v>
      </c>
      <c r="O7" s="322">
        <v>4.5</v>
      </c>
      <c r="P7" s="218">
        <v>13</v>
      </c>
      <c r="Q7" s="344">
        <v>5</v>
      </c>
      <c r="R7" s="218"/>
      <c r="S7" s="322"/>
      <c r="T7" s="220"/>
      <c r="U7" s="320"/>
      <c r="V7" s="220"/>
      <c r="W7" s="320"/>
      <c r="X7" s="218"/>
      <c r="Y7" s="320"/>
      <c r="Z7" s="218"/>
      <c r="AA7" s="320"/>
      <c r="AC7" s="355">
        <f>ELO!P7</f>
        <v>1775.6666666666667</v>
      </c>
    </row>
    <row r="8" spans="1:29" ht="18" thickBot="1" x14ac:dyDescent="0.35">
      <c r="A8" s="211">
        <v>2035</v>
      </c>
      <c r="B8" s="81"/>
      <c r="C8" s="52" t="s">
        <v>374</v>
      </c>
      <c r="D8" s="27"/>
      <c r="E8" s="335"/>
      <c r="F8" s="292">
        <v>0.5</v>
      </c>
      <c r="G8" s="321"/>
      <c r="H8" s="309">
        <v>1</v>
      </c>
      <c r="I8" s="323"/>
      <c r="J8" s="224">
        <v>1</v>
      </c>
      <c r="K8" s="353"/>
      <c r="L8" s="222">
        <v>0</v>
      </c>
      <c r="M8" s="345"/>
      <c r="N8" s="224">
        <v>0</v>
      </c>
      <c r="O8" s="323"/>
      <c r="P8" s="224">
        <v>0.5</v>
      </c>
      <c r="Q8" s="345"/>
      <c r="R8" s="224"/>
      <c r="S8" s="323"/>
      <c r="T8" s="224"/>
      <c r="U8" s="321"/>
      <c r="V8" s="222"/>
      <c r="W8" s="321"/>
      <c r="X8" s="224"/>
      <c r="Y8" s="321"/>
      <c r="Z8" s="224"/>
      <c r="AA8" s="321"/>
      <c r="AC8" s="325"/>
    </row>
    <row r="9" spans="1:29" x14ac:dyDescent="0.3">
      <c r="A9" s="336">
        <v>3</v>
      </c>
      <c r="B9" s="337"/>
      <c r="C9" s="51" t="s">
        <v>296</v>
      </c>
      <c r="D9" s="26"/>
      <c r="E9" s="334">
        <v>2</v>
      </c>
      <c r="F9" s="218">
        <v>9</v>
      </c>
      <c r="G9" s="320">
        <v>3</v>
      </c>
      <c r="H9" s="219">
        <v>1</v>
      </c>
      <c r="I9" s="322">
        <v>3</v>
      </c>
      <c r="J9" s="218">
        <v>19</v>
      </c>
      <c r="K9" s="344">
        <v>4</v>
      </c>
      <c r="L9" s="220">
        <v>5</v>
      </c>
      <c r="M9" s="322">
        <v>4</v>
      </c>
      <c r="N9" s="218">
        <v>25</v>
      </c>
      <c r="O9" s="344">
        <v>5</v>
      </c>
      <c r="P9" s="218">
        <v>5</v>
      </c>
      <c r="Q9" s="322">
        <v>5</v>
      </c>
      <c r="R9" s="218"/>
      <c r="S9" s="322"/>
      <c r="T9" s="220"/>
      <c r="U9" s="322"/>
      <c r="V9" s="218"/>
      <c r="W9" s="320"/>
      <c r="X9" s="220"/>
      <c r="Y9" s="322"/>
      <c r="Z9" s="218"/>
      <c r="AA9" s="320"/>
      <c r="AC9" s="324">
        <f>ELO!P7</f>
        <v>1775.6666666666667</v>
      </c>
    </row>
    <row r="10" spans="1:29" ht="18" thickBot="1" x14ac:dyDescent="0.35">
      <c r="A10" s="211">
        <v>2029</v>
      </c>
      <c r="B10" s="81">
        <v>2050</v>
      </c>
      <c r="C10" s="52" t="s">
        <v>297</v>
      </c>
      <c r="D10" s="27"/>
      <c r="E10" s="335"/>
      <c r="F10" s="222">
        <v>1</v>
      </c>
      <c r="G10" s="321"/>
      <c r="H10" s="222">
        <v>0</v>
      </c>
      <c r="I10" s="323"/>
      <c r="J10" s="222">
        <v>1</v>
      </c>
      <c r="K10" s="345"/>
      <c r="L10" s="224">
        <v>0</v>
      </c>
      <c r="M10" s="323"/>
      <c r="N10" s="222">
        <v>1</v>
      </c>
      <c r="O10" s="345"/>
      <c r="P10" s="222">
        <v>0</v>
      </c>
      <c r="Q10" s="323"/>
      <c r="R10" s="224"/>
      <c r="S10" s="323"/>
      <c r="T10" s="224"/>
      <c r="U10" s="323"/>
      <c r="V10" s="224"/>
      <c r="W10" s="321"/>
      <c r="X10" s="224"/>
      <c r="Y10" s="323"/>
      <c r="Z10" s="224"/>
      <c r="AA10" s="321"/>
      <c r="AC10" s="325"/>
    </row>
    <row r="11" spans="1:29" x14ac:dyDescent="0.3">
      <c r="A11" s="336">
        <v>4</v>
      </c>
      <c r="B11" s="337"/>
      <c r="C11" s="51" t="s">
        <v>351</v>
      </c>
      <c r="D11" s="26"/>
      <c r="E11" s="334">
        <v>2</v>
      </c>
      <c r="F11" s="220">
        <v>4</v>
      </c>
      <c r="G11" s="320">
        <v>3</v>
      </c>
      <c r="H11" s="218">
        <v>7</v>
      </c>
      <c r="I11" s="322">
        <v>3</v>
      </c>
      <c r="J11" s="291" t="s">
        <v>184</v>
      </c>
      <c r="K11" s="320">
        <v>3.5</v>
      </c>
      <c r="L11" s="218">
        <v>11</v>
      </c>
      <c r="M11" s="344">
        <v>4.5</v>
      </c>
      <c r="N11" s="220">
        <v>2</v>
      </c>
      <c r="O11" s="352">
        <v>5.5</v>
      </c>
      <c r="P11" s="218">
        <v>1</v>
      </c>
      <c r="Q11" s="344">
        <v>5.5</v>
      </c>
      <c r="R11" s="218"/>
      <c r="S11" s="322"/>
      <c r="T11" s="220"/>
      <c r="U11" s="320"/>
      <c r="V11" s="220"/>
      <c r="W11" s="320"/>
      <c r="X11" s="218"/>
      <c r="Y11" s="320"/>
      <c r="Z11" s="218"/>
      <c r="AA11" s="320"/>
      <c r="AC11" s="324">
        <f>ELO!P8</f>
        <v>1850.6</v>
      </c>
    </row>
    <row r="12" spans="1:29" ht="18" thickBot="1" x14ac:dyDescent="0.35">
      <c r="A12" s="211">
        <v>2024</v>
      </c>
      <c r="B12" s="81">
        <v>2023</v>
      </c>
      <c r="C12" s="52" t="s">
        <v>371</v>
      </c>
      <c r="D12" s="27"/>
      <c r="E12" s="335"/>
      <c r="F12" s="222">
        <v>1</v>
      </c>
      <c r="G12" s="321"/>
      <c r="H12" s="222">
        <v>0</v>
      </c>
      <c r="I12" s="323"/>
      <c r="J12" s="292">
        <v>0.5</v>
      </c>
      <c r="K12" s="321"/>
      <c r="L12" s="222">
        <v>1</v>
      </c>
      <c r="M12" s="345"/>
      <c r="N12" s="224">
        <v>1</v>
      </c>
      <c r="O12" s="353"/>
      <c r="P12" s="224">
        <v>0</v>
      </c>
      <c r="Q12" s="345"/>
      <c r="R12" s="224"/>
      <c r="S12" s="323"/>
      <c r="T12" s="224"/>
      <c r="U12" s="321"/>
      <c r="V12" s="222"/>
      <c r="W12" s="321"/>
      <c r="X12" s="224"/>
      <c r="Y12" s="321"/>
      <c r="Z12" s="224"/>
      <c r="AA12" s="321"/>
      <c r="AC12" s="325"/>
    </row>
    <row r="13" spans="1:29" x14ac:dyDescent="0.3">
      <c r="A13" s="336">
        <v>5</v>
      </c>
      <c r="B13" s="337"/>
      <c r="C13" s="51" t="s">
        <v>253</v>
      </c>
      <c r="D13" s="26"/>
      <c r="E13" s="334">
        <v>2</v>
      </c>
      <c r="F13" s="218">
        <v>11</v>
      </c>
      <c r="G13" s="320">
        <v>2.5</v>
      </c>
      <c r="H13" s="310">
        <v>7</v>
      </c>
      <c r="I13" s="320">
        <v>3.5</v>
      </c>
      <c r="J13" s="291" t="s">
        <v>184</v>
      </c>
      <c r="K13" s="344">
        <v>4</v>
      </c>
      <c r="L13" s="218">
        <v>3</v>
      </c>
      <c r="M13" s="352">
        <v>5</v>
      </c>
      <c r="N13" s="220">
        <v>1</v>
      </c>
      <c r="O13" s="344">
        <v>5</v>
      </c>
      <c r="P13" s="219">
        <v>3</v>
      </c>
      <c r="Q13" s="352">
        <v>6</v>
      </c>
      <c r="R13" s="219"/>
      <c r="S13" s="322"/>
      <c r="T13" s="218"/>
      <c r="U13" s="322"/>
      <c r="V13" s="218"/>
      <c r="W13" s="322"/>
      <c r="X13" s="218"/>
      <c r="Y13" s="322"/>
      <c r="Z13" s="220"/>
      <c r="AA13" s="322"/>
      <c r="AC13" s="324">
        <f>ELO!P9</f>
        <v>1921.4</v>
      </c>
    </row>
    <row r="14" spans="1:29" ht="18" thickBot="1" x14ac:dyDescent="0.35">
      <c r="A14" s="211">
        <v>1923</v>
      </c>
      <c r="B14" s="81">
        <v>1907</v>
      </c>
      <c r="C14" s="52" t="s">
        <v>295</v>
      </c>
      <c r="D14" s="27"/>
      <c r="E14" s="335"/>
      <c r="F14" s="224">
        <v>0.5</v>
      </c>
      <c r="G14" s="321"/>
      <c r="H14" s="309">
        <v>1</v>
      </c>
      <c r="I14" s="321"/>
      <c r="J14" s="292">
        <v>0.5</v>
      </c>
      <c r="K14" s="345"/>
      <c r="L14" s="224">
        <v>1</v>
      </c>
      <c r="M14" s="353"/>
      <c r="N14" s="222">
        <v>0</v>
      </c>
      <c r="O14" s="345"/>
      <c r="P14" s="224">
        <v>1</v>
      </c>
      <c r="Q14" s="353"/>
      <c r="R14" s="224"/>
      <c r="S14" s="323"/>
      <c r="T14" s="224"/>
      <c r="U14" s="323"/>
      <c r="V14" s="222"/>
      <c r="W14" s="323"/>
      <c r="X14" s="222"/>
      <c r="Y14" s="323"/>
      <c r="Z14" s="224"/>
      <c r="AA14" s="323"/>
      <c r="AC14" s="325"/>
    </row>
    <row r="15" spans="1:29" x14ac:dyDescent="0.3">
      <c r="A15" s="336">
        <v>6</v>
      </c>
      <c r="B15" s="337"/>
      <c r="C15" s="51" t="s">
        <v>353</v>
      </c>
      <c r="D15" s="26"/>
      <c r="E15" s="334">
        <v>2</v>
      </c>
      <c r="F15" s="219">
        <v>12</v>
      </c>
      <c r="G15" s="320">
        <v>2</v>
      </c>
      <c r="H15" s="219">
        <v>9</v>
      </c>
      <c r="I15" s="320">
        <v>3</v>
      </c>
      <c r="J15" s="218">
        <v>2</v>
      </c>
      <c r="K15" s="320">
        <v>3</v>
      </c>
      <c r="L15" s="220">
        <v>19</v>
      </c>
      <c r="M15" s="322">
        <v>3.5</v>
      </c>
      <c r="N15" s="218">
        <v>11</v>
      </c>
      <c r="O15" s="320">
        <v>4</v>
      </c>
      <c r="P15" s="218">
        <v>22</v>
      </c>
      <c r="Q15" s="320">
        <v>5</v>
      </c>
      <c r="R15" s="221"/>
      <c r="S15" s="320"/>
      <c r="T15" s="220"/>
      <c r="U15" s="320"/>
      <c r="V15" s="218"/>
      <c r="W15" s="322"/>
      <c r="X15" s="219"/>
      <c r="Y15" s="320"/>
      <c r="Z15" s="218"/>
      <c r="AA15" s="322"/>
      <c r="AC15" s="324">
        <f>ELO!P10</f>
        <v>1614.1666666666667</v>
      </c>
    </row>
    <row r="16" spans="1:29" ht="18" thickBot="1" x14ac:dyDescent="0.35">
      <c r="A16" s="211">
        <v>1809</v>
      </c>
      <c r="B16" s="81">
        <v>1813</v>
      </c>
      <c r="C16" s="52" t="s">
        <v>372</v>
      </c>
      <c r="D16" s="27"/>
      <c r="E16" s="335"/>
      <c r="F16" s="223">
        <v>0</v>
      </c>
      <c r="G16" s="321"/>
      <c r="H16" s="222">
        <v>1</v>
      </c>
      <c r="I16" s="321"/>
      <c r="J16" s="223">
        <v>0</v>
      </c>
      <c r="K16" s="321"/>
      <c r="L16" s="223">
        <v>0.5</v>
      </c>
      <c r="M16" s="323"/>
      <c r="N16" s="222">
        <v>0.5</v>
      </c>
      <c r="O16" s="321"/>
      <c r="P16" s="223">
        <v>1</v>
      </c>
      <c r="Q16" s="321"/>
      <c r="R16" s="223"/>
      <c r="S16" s="321"/>
      <c r="T16" s="224"/>
      <c r="U16" s="321"/>
      <c r="V16" s="222"/>
      <c r="W16" s="323"/>
      <c r="X16" s="224"/>
      <c r="Y16" s="321"/>
      <c r="Z16" s="224"/>
      <c r="AA16" s="323"/>
      <c r="AC16" s="325"/>
    </row>
    <row r="17" spans="1:29" x14ac:dyDescent="0.3">
      <c r="A17" s="336">
        <v>7</v>
      </c>
      <c r="B17" s="337"/>
      <c r="C17" s="51" t="s">
        <v>366</v>
      </c>
      <c r="D17" s="26"/>
      <c r="E17" s="334">
        <v>2</v>
      </c>
      <c r="F17" s="308">
        <v>5</v>
      </c>
      <c r="G17" s="320">
        <v>2</v>
      </c>
      <c r="H17" s="220">
        <v>4</v>
      </c>
      <c r="I17" s="320">
        <v>3</v>
      </c>
      <c r="J17" s="218">
        <v>1</v>
      </c>
      <c r="K17" s="320">
        <v>3</v>
      </c>
      <c r="L17" s="220">
        <v>21</v>
      </c>
      <c r="M17" s="322">
        <v>3.5</v>
      </c>
      <c r="N17" s="218">
        <v>19</v>
      </c>
      <c r="O17" s="322">
        <v>4.5</v>
      </c>
      <c r="P17" s="220">
        <v>9</v>
      </c>
      <c r="Q17" s="344">
        <v>5.5</v>
      </c>
      <c r="R17" s="220"/>
      <c r="S17" s="320"/>
      <c r="T17" s="218"/>
      <c r="U17" s="322"/>
      <c r="V17" s="220"/>
      <c r="W17" s="322"/>
      <c r="X17" s="220"/>
      <c r="Y17" s="322"/>
      <c r="Z17" s="218"/>
      <c r="AA17" s="322"/>
      <c r="AC17" s="324">
        <f>ELO!P11</f>
        <v>1769</v>
      </c>
    </row>
    <row r="18" spans="1:29" ht="18" thickBot="1" x14ac:dyDescent="0.35">
      <c r="A18" s="211">
        <v>1788</v>
      </c>
      <c r="B18" s="81">
        <v>1785</v>
      </c>
      <c r="C18" s="52" t="s">
        <v>324</v>
      </c>
      <c r="D18" s="27"/>
      <c r="E18" s="335"/>
      <c r="F18" s="309">
        <v>0</v>
      </c>
      <c r="G18" s="321"/>
      <c r="H18" s="224">
        <v>1</v>
      </c>
      <c r="I18" s="321"/>
      <c r="J18" s="222">
        <v>0</v>
      </c>
      <c r="K18" s="321"/>
      <c r="L18" s="224">
        <v>0.5</v>
      </c>
      <c r="M18" s="323"/>
      <c r="N18" s="224">
        <v>1</v>
      </c>
      <c r="O18" s="323"/>
      <c r="P18" s="224">
        <v>1</v>
      </c>
      <c r="Q18" s="345"/>
      <c r="R18" s="224"/>
      <c r="S18" s="321"/>
      <c r="T18" s="222"/>
      <c r="U18" s="323"/>
      <c r="V18" s="222"/>
      <c r="W18" s="323"/>
      <c r="X18" s="222"/>
      <c r="Y18" s="323"/>
      <c r="Z18" s="222"/>
      <c r="AA18" s="323"/>
      <c r="AC18" s="325"/>
    </row>
    <row r="19" spans="1:29" x14ac:dyDescent="0.3">
      <c r="A19" s="336">
        <v>8</v>
      </c>
      <c r="B19" s="337"/>
      <c r="C19" s="51" t="s">
        <v>254</v>
      </c>
      <c r="D19" s="26"/>
      <c r="E19" s="334">
        <v>2</v>
      </c>
      <c r="F19" s="225">
        <v>1</v>
      </c>
      <c r="G19" s="320">
        <v>2</v>
      </c>
      <c r="H19" s="220">
        <v>11</v>
      </c>
      <c r="I19" s="320">
        <v>2</v>
      </c>
      <c r="J19" s="225">
        <v>17</v>
      </c>
      <c r="K19" s="320">
        <v>2.5</v>
      </c>
      <c r="L19" s="220">
        <v>15</v>
      </c>
      <c r="M19" s="322">
        <v>3.5</v>
      </c>
      <c r="N19" s="218">
        <v>20</v>
      </c>
      <c r="O19" s="320">
        <v>4.5</v>
      </c>
      <c r="P19" s="219">
        <v>10</v>
      </c>
      <c r="Q19" s="344">
        <v>5.5</v>
      </c>
      <c r="R19" s="218"/>
      <c r="S19" s="322"/>
      <c r="T19" s="225"/>
      <c r="U19" s="322"/>
      <c r="V19" s="219"/>
      <c r="W19" s="320"/>
      <c r="X19" s="219"/>
      <c r="Y19" s="322"/>
      <c r="Z19" s="225"/>
      <c r="AA19" s="320"/>
      <c r="AC19" s="355">
        <f>ELO!P12</f>
        <v>1618.8333333333333</v>
      </c>
    </row>
    <row r="20" spans="1:29" ht="18" thickBot="1" x14ac:dyDescent="0.35">
      <c r="A20" s="211">
        <v>1715</v>
      </c>
      <c r="B20" s="81">
        <v>1706</v>
      </c>
      <c r="C20" s="52" t="s">
        <v>298</v>
      </c>
      <c r="D20" s="27"/>
      <c r="E20" s="335"/>
      <c r="F20" s="224">
        <v>0</v>
      </c>
      <c r="G20" s="321"/>
      <c r="H20" s="224">
        <v>0</v>
      </c>
      <c r="I20" s="321"/>
      <c r="J20" s="222">
        <v>0.5</v>
      </c>
      <c r="K20" s="321"/>
      <c r="L20" s="222">
        <v>1</v>
      </c>
      <c r="M20" s="323"/>
      <c r="N20" s="224">
        <v>1</v>
      </c>
      <c r="O20" s="321"/>
      <c r="P20" s="224">
        <v>1</v>
      </c>
      <c r="Q20" s="345"/>
      <c r="R20" s="224"/>
      <c r="S20" s="323"/>
      <c r="T20" s="224"/>
      <c r="U20" s="323"/>
      <c r="V20" s="224"/>
      <c r="W20" s="321"/>
      <c r="X20" s="222"/>
      <c r="Y20" s="323"/>
      <c r="Z20" s="224"/>
      <c r="AA20" s="321"/>
      <c r="AC20" s="325"/>
    </row>
    <row r="21" spans="1:29" x14ac:dyDescent="0.3">
      <c r="A21" s="336">
        <v>9</v>
      </c>
      <c r="B21" s="337"/>
      <c r="C21" s="51" t="s">
        <v>263</v>
      </c>
      <c r="D21" s="26"/>
      <c r="E21" s="334">
        <v>2</v>
      </c>
      <c r="F21" s="220">
        <v>3</v>
      </c>
      <c r="G21" s="322">
        <v>2</v>
      </c>
      <c r="H21" s="218">
        <v>6</v>
      </c>
      <c r="I21" s="322">
        <v>2</v>
      </c>
      <c r="J21" s="220">
        <v>28</v>
      </c>
      <c r="K21" s="320">
        <v>3</v>
      </c>
      <c r="L21" s="291" t="s">
        <v>184</v>
      </c>
      <c r="M21" s="322">
        <v>3.5</v>
      </c>
      <c r="N21" s="218">
        <v>21</v>
      </c>
      <c r="O21" s="322">
        <v>4.5</v>
      </c>
      <c r="P21" s="225">
        <v>7</v>
      </c>
      <c r="Q21" s="320">
        <v>4.5</v>
      </c>
      <c r="R21" s="220"/>
      <c r="S21" s="322"/>
      <c r="T21" s="220"/>
      <c r="U21" s="322"/>
      <c r="V21" s="218"/>
      <c r="W21" s="320"/>
      <c r="X21" s="218"/>
      <c r="Y21" s="322"/>
      <c r="Z21" s="220"/>
      <c r="AA21" s="322"/>
      <c r="AC21" s="324">
        <f>ELO!P13</f>
        <v>1643</v>
      </c>
    </row>
    <row r="22" spans="1:29" ht="18" thickBot="1" x14ac:dyDescent="0.35">
      <c r="A22" s="211">
        <v>1680</v>
      </c>
      <c r="B22" s="81">
        <v>1677</v>
      </c>
      <c r="C22" s="52" t="s">
        <v>300</v>
      </c>
      <c r="D22" s="27"/>
      <c r="E22" s="335"/>
      <c r="F22" s="224">
        <v>0</v>
      </c>
      <c r="G22" s="323"/>
      <c r="H22" s="224">
        <v>0</v>
      </c>
      <c r="I22" s="323"/>
      <c r="J22" s="222">
        <v>1</v>
      </c>
      <c r="K22" s="321"/>
      <c r="L22" s="292">
        <v>0.5</v>
      </c>
      <c r="M22" s="323"/>
      <c r="N22" s="222">
        <v>1</v>
      </c>
      <c r="O22" s="323"/>
      <c r="P22" s="224">
        <v>0</v>
      </c>
      <c r="Q22" s="321"/>
      <c r="R22" s="222"/>
      <c r="S22" s="323"/>
      <c r="T22" s="224"/>
      <c r="U22" s="323"/>
      <c r="V22" s="224"/>
      <c r="W22" s="321"/>
      <c r="X22" s="224"/>
      <c r="Y22" s="323"/>
      <c r="Z22" s="224"/>
      <c r="AA22" s="323"/>
      <c r="AC22" s="325"/>
    </row>
    <row r="23" spans="1:29" x14ac:dyDescent="0.3">
      <c r="A23" s="336">
        <v>10</v>
      </c>
      <c r="B23" s="337"/>
      <c r="C23" s="51" t="s">
        <v>279</v>
      </c>
      <c r="D23" s="26"/>
      <c r="E23" s="334">
        <v>2</v>
      </c>
      <c r="F23" s="225">
        <v>4</v>
      </c>
      <c r="G23" s="320">
        <v>2</v>
      </c>
      <c r="H23" s="310">
        <v>11</v>
      </c>
      <c r="I23" s="320">
        <v>2</v>
      </c>
      <c r="J23" s="225">
        <v>20</v>
      </c>
      <c r="K23" s="320">
        <v>3</v>
      </c>
      <c r="L23" s="219">
        <v>22</v>
      </c>
      <c r="M23" s="322">
        <v>4</v>
      </c>
      <c r="N23" s="219">
        <v>13</v>
      </c>
      <c r="O23" s="322">
        <v>4.5</v>
      </c>
      <c r="P23" s="225">
        <v>8</v>
      </c>
      <c r="Q23" s="320">
        <v>4.5</v>
      </c>
      <c r="R23" s="218"/>
      <c r="S23" s="320"/>
      <c r="T23" s="221"/>
      <c r="U23" s="320"/>
      <c r="V23" s="220"/>
      <c r="W23" s="320"/>
      <c r="X23" s="220"/>
      <c r="Y23" s="322"/>
      <c r="Z23" s="225"/>
      <c r="AA23" s="320"/>
      <c r="AC23" s="332">
        <f>ELO!P14</f>
        <v>1585.3333333333333</v>
      </c>
    </row>
    <row r="24" spans="1:29" ht="18" thickBot="1" x14ac:dyDescent="0.35">
      <c r="A24" s="211">
        <v>1642</v>
      </c>
      <c r="B24" s="81">
        <v>1781</v>
      </c>
      <c r="C24" s="52" t="s">
        <v>299</v>
      </c>
      <c r="D24" s="27"/>
      <c r="E24" s="335"/>
      <c r="F24" s="224">
        <v>0</v>
      </c>
      <c r="G24" s="321"/>
      <c r="H24" s="309">
        <v>0</v>
      </c>
      <c r="I24" s="321"/>
      <c r="J24" s="223">
        <v>1</v>
      </c>
      <c r="K24" s="321"/>
      <c r="L24" s="224">
        <v>1</v>
      </c>
      <c r="M24" s="323"/>
      <c r="N24" s="226">
        <v>0.5</v>
      </c>
      <c r="O24" s="323"/>
      <c r="P24" s="222">
        <v>0</v>
      </c>
      <c r="Q24" s="321"/>
      <c r="R24" s="224"/>
      <c r="S24" s="321"/>
      <c r="T24" s="223"/>
      <c r="U24" s="321"/>
      <c r="V24" s="224"/>
      <c r="W24" s="321"/>
      <c r="X24" s="224"/>
      <c r="Y24" s="323"/>
      <c r="Z24" s="224"/>
      <c r="AA24" s="321"/>
      <c r="AC24" s="333"/>
    </row>
    <row r="25" spans="1:29" x14ac:dyDescent="0.3">
      <c r="A25" s="338">
        <v>11</v>
      </c>
      <c r="B25" s="339"/>
      <c r="C25" s="51" t="s">
        <v>301</v>
      </c>
      <c r="D25" s="26"/>
      <c r="E25" s="340">
        <v>1</v>
      </c>
      <c r="F25" s="219">
        <v>5</v>
      </c>
      <c r="G25" s="320">
        <v>1.5</v>
      </c>
      <c r="H25" s="225">
        <v>8</v>
      </c>
      <c r="I25" s="322">
        <v>2.5</v>
      </c>
      <c r="J25" s="308">
        <v>10</v>
      </c>
      <c r="K25" s="342">
        <v>3.5</v>
      </c>
      <c r="L25" s="219">
        <v>4</v>
      </c>
      <c r="M25" s="322">
        <v>3.5</v>
      </c>
      <c r="N25" s="219">
        <v>6</v>
      </c>
      <c r="O25" s="322">
        <v>4</v>
      </c>
      <c r="P25" s="225">
        <v>23</v>
      </c>
      <c r="Q25" s="322">
        <v>5</v>
      </c>
      <c r="R25" s="218"/>
      <c r="S25" s="322"/>
      <c r="T25" s="220"/>
      <c r="U25" s="322"/>
      <c r="V25" s="218"/>
      <c r="W25" s="322"/>
      <c r="X25" s="225"/>
      <c r="Y25" s="322"/>
      <c r="Z25" s="219"/>
      <c r="AA25" s="322"/>
      <c r="AC25" s="324">
        <f>ELO!P15</f>
        <v>1735.3333333333333</v>
      </c>
    </row>
    <row r="26" spans="1:29" ht="18" thickBot="1" x14ac:dyDescent="0.35">
      <c r="A26" s="211">
        <v>1597</v>
      </c>
      <c r="B26" s="81">
        <v>1620</v>
      </c>
      <c r="C26" s="52" t="s">
        <v>302</v>
      </c>
      <c r="D26" s="27"/>
      <c r="E26" s="341"/>
      <c r="F26" s="224">
        <v>0.5</v>
      </c>
      <c r="G26" s="321"/>
      <c r="H26" s="224">
        <v>1</v>
      </c>
      <c r="I26" s="323"/>
      <c r="J26" s="309">
        <v>1</v>
      </c>
      <c r="K26" s="343"/>
      <c r="L26" s="222">
        <v>0</v>
      </c>
      <c r="M26" s="323"/>
      <c r="N26" s="222">
        <v>0.5</v>
      </c>
      <c r="O26" s="323"/>
      <c r="P26" s="222">
        <v>1</v>
      </c>
      <c r="Q26" s="323"/>
      <c r="R26" s="222"/>
      <c r="S26" s="323"/>
      <c r="T26" s="222"/>
      <c r="U26" s="323"/>
      <c r="V26" s="224"/>
      <c r="W26" s="323"/>
      <c r="X26" s="224"/>
      <c r="Y26" s="323"/>
      <c r="Z26" s="222"/>
      <c r="AA26" s="323"/>
      <c r="AC26" s="325"/>
    </row>
    <row r="27" spans="1:29" x14ac:dyDescent="0.3">
      <c r="A27" s="338">
        <v>12</v>
      </c>
      <c r="B27" s="339"/>
      <c r="C27" s="51" t="s">
        <v>265</v>
      </c>
      <c r="D27" s="26"/>
      <c r="E27" s="340">
        <v>1</v>
      </c>
      <c r="F27" s="225">
        <v>6</v>
      </c>
      <c r="G27" s="320">
        <v>2</v>
      </c>
      <c r="H27" s="219">
        <v>19</v>
      </c>
      <c r="I27" s="320">
        <v>2</v>
      </c>
      <c r="J27" s="225">
        <v>16</v>
      </c>
      <c r="K27" s="320">
        <v>2.5</v>
      </c>
      <c r="L27" s="219">
        <v>17</v>
      </c>
      <c r="M27" s="320">
        <v>3</v>
      </c>
      <c r="N27" s="225">
        <v>31</v>
      </c>
      <c r="O27" s="320">
        <v>3</v>
      </c>
      <c r="P27" s="220">
        <v>28</v>
      </c>
      <c r="Q27" s="320">
        <v>3</v>
      </c>
      <c r="R27" s="218"/>
      <c r="S27" s="320"/>
      <c r="T27" s="218"/>
      <c r="U27" s="322"/>
      <c r="V27" s="220"/>
      <c r="W27" s="322"/>
      <c r="X27" s="219"/>
      <c r="Y27" s="320"/>
      <c r="Z27" s="220"/>
      <c r="AA27" s="320"/>
      <c r="AC27" s="324">
        <f>ELO!P16</f>
        <v>1463.4</v>
      </c>
    </row>
    <row r="28" spans="1:29" ht="18" thickBot="1" x14ac:dyDescent="0.35">
      <c r="A28" s="211">
        <v>1529</v>
      </c>
      <c r="B28" s="81">
        <v>1530</v>
      </c>
      <c r="C28" s="52" t="s">
        <v>303</v>
      </c>
      <c r="D28" s="27"/>
      <c r="E28" s="341"/>
      <c r="F28" s="224">
        <v>1</v>
      </c>
      <c r="G28" s="321"/>
      <c r="H28" s="224">
        <v>0</v>
      </c>
      <c r="I28" s="321"/>
      <c r="J28" s="224">
        <v>0.5</v>
      </c>
      <c r="K28" s="321"/>
      <c r="L28" s="222">
        <v>0.5</v>
      </c>
      <c r="M28" s="321"/>
      <c r="N28" s="222">
        <v>0</v>
      </c>
      <c r="O28" s="321"/>
      <c r="P28" s="223">
        <v>0</v>
      </c>
      <c r="Q28" s="321"/>
      <c r="R28" s="224"/>
      <c r="S28" s="321"/>
      <c r="T28" s="227"/>
      <c r="U28" s="323"/>
      <c r="V28" s="224"/>
      <c r="W28" s="323"/>
      <c r="X28" s="224"/>
      <c r="Y28" s="321"/>
      <c r="Z28" s="224"/>
      <c r="AA28" s="321"/>
      <c r="AC28" s="325"/>
    </row>
    <row r="29" spans="1:29" x14ac:dyDescent="0.3">
      <c r="A29" s="338">
        <v>13</v>
      </c>
      <c r="B29" s="339"/>
      <c r="C29" s="51" t="s">
        <v>257</v>
      </c>
      <c r="D29" s="26"/>
      <c r="E29" s="340">
        <v>1</v>
      </c>
      <c r="F29" s="225">
        <v>18</v>
      </c>
      <c r="G29" s="322">
        <v>2</v>
      </c>
      <c r="H29" s="220">
        <v>20</v>
      </c>
      <c r="I29" s="320">
        <v>2.5</v>
      </c>
      <c r="J29" s="225">
        <v>21</v>
      </c>
      <c r="K29" s="342">
        <v>3.5</v>
      </c>
      <c r="L29" s="310">
        <v>19</v>
      </c>
      <c r="M29" s="342">
        <v>4.5</v>
      </c>
      <c r="N29" s="220">
        <v>10</v>
      </c>
      <c r="O29" s="342">
        <v>5</v>
      </c>
      <c r="P29" s="218">
        <v>2</v>
      </c>
      <c r="Q29" s="342">
        <v>5.5</v>
      </c>
      <c r="R29" s="219"/>
      <c r="S29" s="322"/>
      <c r="T29" s="220"/>
      <c r="U29" s="320"/>
      <c r="V29" s="225"/>
      <c r="W29" s="320"/>
      <c r="X29" s="219"/>
      <c r="Y29" s="320"/>
      <c r="Z29" s="221"/>
      <c r="AA29" s="322"/>
      <c r="AC29" s="332">
        <f>ELO!P13</f>
        <v>1643</v>
      </c>
    </row>
    <row r="30" spans="1:29" ht="18" thickBot="1" x14ac:dyDescent="0.35">
      <c r="A30" s="211">
        <v>1509</v>
      </c>
      <c r="B30" s="81">
        <v>1495</v>
      </c>
      <c r="C30" s="52" t="s">
        <v>306</v>
      </c>
      <c r="D30" s="27"/>
      <c r="E30" s="341"/>
      <c r="F30" s="222">
        <v>1</v>
      </c>
      <c r="G30" s="323"/>
      <c r="H30" s="222">
        <v>0.5</v>
      </c>
      <c r="I30" s="321"/>
      <c r="J30" s="222">
        <v>1</v>
      </c>
      <c r="K30" s="343"/>
      <c r="L30" s="309">
        <v>1</v>
      </c>
      <c r="M30" s="343"/>
      <c r="N30" s="224">
        <v>0.5</v>
      </c>
      <c r="O30" s="343"/>
      <c r="P30" s="224">
        <v>0.5</v>
      </c>
      <c r="Q30" s="343"/>
      <c r="R30" s="227"/>
      <c r="S30" s="323"/>
      <c r="T30" s="227"/>
      <c r="U30" s="321"/>
      <c r="V30" s="227"/>
      <c r="W30" s="321"/>
      <c r="X30" s="227"/>
      <c r="Y30" s="321"/>
      <c r="Z30" s="223"/>
      <c r="AA30" s="323"/>
      <c r="AC30" s="333"/>
    </row>
    <row r="31" spans="1:29" x14ac:dyDescent="0.3">
      <c r="A31" s="338">
        <v>14</v>
      </c>
      <c r="B31" s="339"/>
      <c r="C31" s="51" t="s">
        <v>319</v>
      </c>
      <c r="D31" s="26"/>
      <c r="E31" s="340">
        <v>1</v>
      </c>
      <c r="F31" s="220">
        <v>19</v>
      </c>
      <c r="G31" s="322">
        <v>1</v>
      </c>
      <c r="H31" s="218">
        <v>18</v>
      </c>
      <c r="I31" s="320">
        <v>1</v>
      </c>
      <c r="J31" s="218">
        <v>26</v>
      </c>
      <c r="K31" s="320">
        <v>1.5</v>
      </c>
      <c r="L31" s="220">
        <v>29</v>
      </c>
      <c r="M31" s="322">
        <v>2</v>
      </c>
      <c r="N31" s="220">
        <v>33</v>
      </c>
      <c r="O31" s="320">
        <v>3</v>
      </c>
      <c r="P31" s="218">
        <v>34</v>
      </c>
      <c r="Q31" s="322">
        <v>4</v>
      </c>
      <c r="R31" s="219"/>
      <c r="S31" s="322"/>
      <c r="T31" s="220"/>
      <c r="U31" s="320"/>
      <c r="V31" s="225"/>
      <c r="W31" s="320"/>
      <c r="X31" s="219"/>
      <c r="Y31" s="320"/>
      <c r="Z31" s="221"/>
      <c r="AA31" s="322"/>
      <c r="AC31" s="332">
        <f>ELO!P15</f>
        <v>1735.3333333333333</v>
      </c>
    </row>
    <row r="32" spans="1:29" ht="18" thickBot="1" x14ac:dyDescent="0.35">
      <c r="A32" s="211">
        <v>1481</v>
      </c>
      <c r="B32" s="81">
        <v>1467</v>
      </c>
      <c r="C32" s="52" t="s">
        <v>304</v>
      </c>
      <c r="D32" s="27"/>
      <c r="E32" s="341"/>
      <c r="F32" s="222">
        <v>0</v>
      </c>
      <c r="G32" s="323"/>
      <c r="H32" s="222">
        <v>0</v>
      </c>
      <c r="I32" s="321"/>
      <c r="J32" s="222">
        <v>0.5</v>
      </c>
      <c r="K32" s="321"/>
      <c r="L32" s="222">
        <v>0.5</v>
      </c>
      <c r="M32" s="323"/>
      <c r="N32" s="224">
        <v>1</v>
      </c>
      <c r="O32" s="321"/>
      <c r="P32" s="224">
        <v>1</v>
      </c>
      <c r="Q32" s="323"/>
      <c r="R32" s="227"/>
      <c r="S32" s="323"/>
      <c r="T32" s="227"/>
      <c r="U32" s="321"/>
      <c r="V32" s="227"/>
      <c r="W32" s="321"/>
      <c r="X32" s="227"/>
      <c r="Y32" s="321"/>
      <c r="Z32" s="223"/>
      <c r="AA32" s="323"/>
      <c r="AC32" s="333"/>
    </row>
    <row r="33" spans="1:29" x14ac:dyDescent="0.3">
      <c r="A33" s="338">
        <v>15</v>
      </c>
      <c r="B33" s="339"/>
      <c r="C33" s="51" t="s">
        <v>264</v>
      </c>
      <c r="D33" s="26"/>
      <c r="E33" s="340">
        <v>1</v>
      </c>
      <c r="F33" s="225">
        <v>20</v>
      </c>
      <c r="G33" s="322">
        <v>1</v>
      </c>
      <c r="H33" s="291" t="s">
        <v>184</v>
      </c>
      <c r="I33" s="320">
        <v>1.5</v>
      </c>
      <c r="J33" s="220">
        <v>1</v>
      </c>
      <c r="K33" s="320">
        <v>2.5</v>
      </c>
      <c r="L33" s="218">
        <v>8</v>
      </c>
      <c r="M33" s="322">
        <v>2.5</v>
      </c>
      <c r="N33" s="220">
        <v>23</v>
      </c>
      <c r="O33" s="320">
        <v>2.5</v>
      </c>
      <c r="P33" s="218">
        <v>36</v>
      </c>
      <c r="Q33" s="322">
        <v>3.5</v>
      </c>
      <c r="R33" s="219"/>
      <c r="S33" s="322"/>
      <c r="T33" s="220"/>
      <c r="U33" s="320"/>
      <c r="V33" s="225"/>
      <c r="W33" s="320"/>
      <c r="X33" s="219"/>
      <c r="Y33" s="320"/>
      <c r="Z33" s="221"/>
      <c r="AA33" s="322"/>
      <c r="AC33" s="332">
        <f>ELO!P17</f>
        <v>1537.1666666666667</v>
      </c>
    </row>
    <row r="34" spans="1:29" ht="18" thickBot="1" x14ac:dyDescent="0.35">
      <c r="A34" s="211">
        <v>1480</v>
      </c>
      <c r="B34" s="81">
        <v>1484</v>
      </c>
      <c r="C34" s="52" t="s">
        <v>304</v>
      </c>
      <c r="D34" s="27"/>
      <c r="E34" s="341"/>
      <c r="F34" s="222">
        <v>0</v>
      </c>
      <c r="G34" s="323"/>
      <c r="H34" s="292">
        <v>0.5</v>
      </c>
      <c r="I34" s="321"/>
      <c r="J34" s="222"/>
      <c r="K34" s="321"/>
      <c r="L34" s="222">
        <v>0</v>
      </c>
      <c r="M34" s="323"/>
      <c r="N34" s="224">
        <v>0</v>
      </c>
      <c r="O34" s="321"/>
      <c r="P34" s="224">
        <v>1</v>
      </c>
      <c r="Q34" s="323"/>
      <c r="R34" s="227"/>
      <c r="S34" s="323"/>
      <c r="T34" s="227"/>
      <c r="U34" s="321"/>
      <c r="V34" s="227"/>
      <c r="W34" s="321"/>
      <c r="X34" s="227"/>
      <c r="Y34" s="321"/>
      <c r="Z34" s="223"/>
      <c r="AA34" s="323"/>
      <c r="AC34" s="333"/>
    </row>
    <row r="35" spans="1:29" x14ac:dyDescent="0.3">
      <c r="A35" s="338">
        <v>16</v>
      </c>
      <c r="B35" s="339"/>
      <c r="C35" s="51" t="s">
        <v>296</v>
      </c>
      <c r="D35" s="26"/>
      <c r="E35" s="340">
        <v>1</v>
      </c>
      <c r="F35" s="220">
        <v>21</v>
      </c>
      <c r="G35" s="320">
        <v>1</v>
      </c>
      <c r="H35" s="225">
        <v>23</v>
      </c>
      <c r="I35" s="322">
        <v>2</v>
      </c>
      <c r="J35" s="219">
        <v>12</v>
      </c>
      <c r="K35" s="322">
        <v>2.5</v>
      </c>
      <c r="L35" s="218">
        <v>25</v>
      </c>
      <c r="M35" s="320">
        <v>2.5</v>
      </c>
      <c r="N35" s="218">
        <v>24</v>
      </c>
      <c r="O35" s="320">
        <v>3.5</v>
      </c>
      <c r="P35" s="220">
        <v>38</v>
      </c>
      <c r="Q35" s="322">
        <v>4.5</v>
      </c>
      <c r="R35" s="219"/>
      <c r="S35" s="322"/>
      <c r="T35" s="219"/>
      <c r="U35" s="322"/>
      <c r="V35" s="218"/>
      <c r="W35" s="322"/>
      <c r="X35" s="225"/>
      <c r="Y35" s="322"/>
      <c r="Z35" s="225"/>
      <c r="AA35" s="322"/>
      <c r="AC35" s="324">
        <f>ELO!P18</f>
        <v>1299</v>
      </c>
    </row>
    <row r="36" spans="1:29" ht="18" thickBot="1" x14ac:dyDescent="0.35">
      <c r="A36" s="211">
        <v>1475</v>
      </c>
      <c r="B36" s="81">
        <v>1438</v>
      </c>
      <c r="C36" s="52" t="s">
        <v>305</v>
      </c>
      <c r="D36" s="27"/>
      <c r="E36" s="341"/>
      <c r="F36" s="222">
        <v>0</v>
      </c>
      <c r="G36" s="321"/>
      <c r="H36" s="224">
        <v>1</v>
      </c>
      <c r="I36" s="323"/>
      <c r="J36" s="224">
        <v>0.5</v>
      </c>
      <c r="K36" s="323"/>
      <c r="L36" s="224">
        <v>0</v>
      </c>
      <c r="M36" s="321"/>
      <c r="N36" s="224">
        <v>1</v>
      </c>
      <c r="O36" s="321"/>
      <c r="P36" s="224">
        <v>1</v>
      </c>
      <c r="Q36" s="323"/>
      <c r="R36" s="227"/>
      <c r="S36" s="323"/>
      <c r="T36" s="222"/>
      <c r="U36" s="323"/>
      <c r="V36" s="224"/>
      <c r="W36" s="323"/>
      <c r="X36" s="224"/>
      <c r="Y36" s="323"/>
      <c r="Z36" s="224"/>
      <c r="AA36" s="323"/>
      <c r="AC36" s="325"/>
    </row>
    <row r="37" spans="1:29" x14ac:dyDescent="0.3">
      <c r="A37" s="338">
        <v>17</v>
      </c>
      <c r="B37" s="339"/>
      <c r="C37" s="51" t="s">
        <v>256</v>
      </c>
      <c r="D37" s="26"/>
      <c r="E37" s="340">
        <v>1</v>
      </c>
      <c r="F37" s="218">
        <v>40</v>
      </c>
      <c r="G37" s="320">
        <v>2</v>
      </c>
      <c r="H37" s="220">
        <v>21</v>
      </c>
      <c r="I37" s="320">
        <v>2</v>
      </c>
      <c r="J37" s="220">
        <v>8</v>
      </c>
      <c r="K37" s="320">
        <v>2.5</v>
      </c>
      <c r="L37" s="218">
        <v>12</v>
      </c>
      <c r="M37" s="320">
        <v>3</v>
      </c>
      <c r="N37" s="218">
        <v>38</v>
      </c>
      <c r="O37" s="320">
        <v>3</v>
      </c>
      <c r="P37" s="220">
        <v>35</v>
      </c>
      <c r="Q37" s="320">
        <v>4</v>
      </c>
      <c r="R37" s="221"/>
      <c r="S37" s="320"/>
      <c r="T37" s="221"/>
      <c r="U37" s="320"/>
      <c r="V37" s="221"/>
      <c r="W37" s="320"/>
      <c r="X37" s="221"/>
      <c r="Y37" s="320"/>
      <c r="Z37" s="220"/>
      <c r="AA37" s="322"/>
      <c r="AC37" s="324">
        <f>ELO!P19</f>
        <v>1415.5</v>
      </c>
    </row>
    <row r="38" spans="1:29" ht="18" thickBot="1" x14ac:dyDescent="0.35">
      <c r="A38" s="211">
        <v>1469</v>
      </c>
      <c r="B38" s="81">
        <v>1518</v>
      </c>
      <c r="C38" s="52" t="s">
        <v>295</v>
      </c>
      <c r="D38" s="27"/>
      <c r="E38" s="341"/>
      <c r="F38" s="222">
        <v>1</v>
      </c>
      <c r="G38" s="321"/>
      <c r="H38" s="224">
        <v>0</v>
      </c>
      <c r="I38" s="321"/>
      <c r="J38" s="224">
        <v>0.5</v>
      </c>
      <c r="K38" s="321"/>
      <c r="L38" s="222">
        <v>0.5</v>
      </c>
      <c r="M38" s="321"/>
      <c r="N38" s="224">
        <v>0</v>
      </c>
      <c r="O38" s="321"/>
      <c r="P38" s="223">
        <v>1</v>
      </c>
      <c r="Q38" s="321"/>
      <c r="R38" s="223"/>
      <c r="S38" s="321"/>
      <c r="T38" s="223"/>
      <c r="U38" s="321"/>
      <c r="V38" s="223"/>
      <c r="W38" s="321"/>
      <c r="X38" s="223"/>
      <c r="Y38" s="321"/>
      <c r="Z38" s="222"/>
      <c r="AA38" s="323"/>
      <c r="AC38" s="325"/>
    </row>
    <row r="39" spans="1:29" x14ac:dyDescent="0.3">
      <c r="A39" s="338">
        <v>18</v>
      </c>
      <c r="B39" s="339"/>
      <c r="C39" s="51" t="s">
        <v>259</v>
      </c>
      <c r="D39" s="26"/>
      <c r="E39" s="340">
        <v>1</v>
      </c>
      <c r="F39" s="219">
        <v>13</v>
      </c>
      <c r="G39" s="320">
        <v>1</v>
      </c>
      <c r="H39" s="219">
        <v>14</v>
      </c>
      <c r="I39" s="322">
        <v>2</v>
      </c>
      <c r="J39" s="219">
        <v>38</v>
      </c>
      <c r="K39" s="322">
        <v>2</v>
      </c>
      <c r="L39" s="218">
        <v>31</v>
      </c>
      <c r="M39" s="322">
        <v>2</v>
      </c>
      <c r="N39" s="219">
        <v>41</v>
      </c>
      <c r="O39" s="320">
        <v>2.5</v>
      </c>
      <c r="P39" s="218">
        <v>27</v>
      </c>
      <c r="Q39" s="322">
        <v>3.5</v>
      </c>
      <c r="R39" s="220"/>
      <c r="S39" s="322"/>
      <c r="T39" s="219"/>
      <c r="U39" s="322"/>
      <c r="V39" s="218"/>
      <c r="W39" s="322"/>
      <c r="X39" s="218"/>
      <c r="Y39" s="320"/>
      <c r="Z39" s="218"/>
      <c r="AA39" s="320"/>
      <c r="AC39" s="324">
        <f>ELO!P20</f>
        <v>1342.4</v>
      </c>
    </row>
    <row r="40" spans="1:29" ht="18" thickBot="1" x14ac:dyDescent="0.35">
      <c r="A40" s="211">
        <v>1447</v>
      </c>
      <c r="B40" s="81">
        <v>1457</v>
      </c>
      <c r="C40" s="52" t="s">
        <v>307</v>
      </c>
      <c r="D40" s="27"/>
      <c r="E40" s="341"/>
      <c r="F40" s="224">
        <v>0</v>
      </c>
      <c r="G40" s="321"/>
      <c r="H40" s="227">
        <v>1</v>
      </c>
      <c r="I40" s="323"/>
      <c r="J40" s="227">
        <v>0</v>
      </c>
      <c r="K40" s="323"/>
      <c r="L40" s="227">
        <v>0</v>
      </c>
      <c r="M40" s="323"/>
      <c r="N40" s="222">
        <v>0.5</v>
      </c>
      <c r="O40" s="321"/>
      <c r="P40" s="224">
        <v>1</v>
      </c>
      <c r="Q40" s="323"/>
      <c r="R40" s="224"/>
      <c r="S40" s="323"/>
      <c r="T40" s="224"/>
      <c r="U40" s="323"/>
      <c r="V40" s="222"/>
      <c r="W40" s="323"/>
      <c r="X40" s="224"/>
      <c r="Y40" s="321"/>
      <c r="Z40" s="224"/>
      <c r="AA40" s="321"/>
      <c r="AC40" s="325"/>
    </row>
    <row r="41" spans="1:29" x14ac:dyDescent="0.3">
      <c r="A41" s="338">
        <v>19</v>
      </c>
      <c r="B41" s="339"/>
      <c r="C41" s="51" t="s">
        <v>308</v>
      </c>
      <c r="D41" s="26"/>
      <c r="E41" s="340">
        <v>1</v>
      </c>
      <c r="F41" s="218">
        <v>14</v>
      </c>
      <c r="G41" s="320">
        <v>2</v>
      </c>
      <c r="H41" s="218">
        <v>12</v>
      </c>
      <c r="I41" s="322">
        <v>3</v>
      </c>
      <c r="J41" s="219">
        <v>3</v>
      </c>
      <c r="K41" s="320">
        <v>3</v>
      </c>
      <c r="L41" s="218">
        <v>6</v>
      </c>
      <c r="M41" s="322">
        <v>3.5</v>
      </c>
      <c r="N41" s="219">
        <v>7</v>
      </c>
      <c r="O41" s="320">
        <v>3.5</v>
      </c>
      <c r="P41" s="220">
        <v>20</v>
      </c>
      <c r="Q41" s="320">
        <v>3.5</v>
      </c>
      <c r="R41" s="220"/>
      <c r="S41" s="320"/>
      <c r="T41" s="218"/>
      <c r="U41" s="320"/>
      <c r="V41" s="218"/>
      <c r="W41" s="320"/>
      <c r="X41" s="220"/>
      <c r="Y41" s="322"/>
      <c r="Z41" s="308">
        <v>13</v>
      </c>
      <c r="AA41" s="322"/>
      <c r="AC41" s="324">
        <f>ELO!P21</f>
        <v>1555.3333333333333</v>
      </c>
    </row>
    <row r="42" spans="1:29" ht="18" thickBot="1" x14ac:dyDescent="0.35">
      <c r="A42" s="211">
        <v>1435</v>
      </c>
      <c r="B42" s="81">
        <v>1435</v>
      </c>
      <c r="C42" s="52" t="s">
        <v>316</v>
      </c>
      <c r="D42" s="27"/>
      <c r="E42" s="341"/>
      <c r="F42" s="227">
        <v>1</v>
      </c>
      <c r="G42" s="321"/>
      <c r="H42" s="224">
        <v>1</v>
      </c>
      <c r="I42" s="323"/>
      <c r="J42" s="222">
        <v>0</v>
      </c>
      <c r="K42" s="321"/>
      <c r="L42" s="224">
        <v>0.5</v>
      </c>
      <c r="M42" s="323"/>
      <c r="N42" s="222">
        <v>0</v>
      </c>
      <c r="O42" s="321"/>
      <c r="P42" s="224">
        <v>0</v>
      </c>
      <c r="Q42" s="321"/>
      <c r="R42" s="224"/>
      <c r="S42" s="321"/>
      <c r="T42" s="222"/>
      <c r="U42" s="321"/>
      <c r="V42" s="224"/>
      <c r="W42" s="321"/>
      <c r="X42" s="222"/>
      <c r="Y42" s="323"/>
      <c r="Z42" s="309">
        <v>0</v>
      </c>
      <c r="AA42" s="323"/>
      <c r="AC42" s="325"/>
    </row>
    <row r="43" spans="1:29" x14ac:dyDescent="0.3">
      <c r="A43" s="338">
        <v>20</v>
      </c>
      <c r="B43" s="339"/>
      <c r="C43" s="51" t="s">
        <v>260</v>
      </c>
      <c r="D43" s="26"/>
      <c r="E43" s="340">
        <v>1</v>
      </c>
      <c r="F43" s="220">
        <v>15</v>
      </c>
      <c r="G43" s="320">
        <v>2</v>
      </c>
      <c r="H43" s="218">
        <v>13</v>
      </c>
      <c r="I43" s="320">
        <v>2.5</v>
      </c>
      <c r="J43" s="220">
        <v>10</v>
      </c>
      <c r="K43" s="320">
        <v>2.5</v>
      </c>
      <c r="L43" s="218">
        <v>28</v>
      </c>
      <c r="M43" s="320">
        <v>3.5</v>
      </c>
      <c r="N43" s="220">
        <v>8</v>
      </c>
      <c r="O43" s="322">
        <v>3.5</v>
      </c>
      <c r="P43" s="220">
        <v>19</v>
      </c>
      <c r="Q43" s="320">
        <v>4.5</v>
      </c>
      <c r="R43" s="218"/>
      <c r="S43" s="320"/>
      <c r="T43" s="218"/>
      <c r="U43" s="320"/>
      <c r="V43" s="220"/>
      <c r="W43" s="320"/>
      <c r="X43" s="220"/>
      <c r="Y43" s="322"/>
      <c r="Z43" s="220"/>
      <c r="AA43" s="322"/>
      <c r="AC43" s="324">
        <f>ELO!P22</f>
        <v>1366</v>
      </c>
    </row>
    <row r="44" spans="1:29" ht="18" thickBot="1" x14ac:dyDescent="0.35">
      <c r="A44" s="211">
        <v>1361</v>
      </c>
      <c r="B44" s="81">
        <v>1399</v>
      </c>
      <c r="C44" s="52" t="s">
        <v>324</v>
      </c>
      <c r="D44" s="27"/>
      <c r="E44" s="341"/>
      <c r="F44" s="222">
        <v>1</v>
      </c>
      <c r="G44" s="321"/>
      <c r="H44" s="222">
        <v>0.5</v>
      </c>
      <c r="I44" s="321"/>
      <c r="J44" s="222">
        <v>0</v>
      </c>
      <c r="K44" s="321"/>
      <c r="L44" s="222">
        <v>1</v>
      </c>
      <c r="M44" s="321"/>
      <c r="N44" s="222">
        <v>0</v>
      </c>
      <c r="O44" s="323"/>
      <c r="P44" s="222">
        <v>1</v>
      </c>
      <c r="Q44" s="321"/>
      <c r="R44" s="222"/>
      <c r="S44" s="321"/>
      <c r="T44" s="222"/>
      <c r="U44" s="321"/>
      <c r="V44" s="222"/>
      <c r="W44" s="321"/>
      <c r="X44" s="222"/>
      <c r="Y44" s="323"/>
      <c r="Z44" s="224"/>
      <c r="AA44" s="323"/>
      <c r="AC44" s="325"/>
    </row>
    <row r="45" spans="1:29" x14ac:dyDescent="0.3">
      <c r="A45" s="338">
        <v>21</v>
      </c>
      <c r="B45" s="339"/>
      <c r="C45" s="51" t="s">
        <v>308</v>
      </c>
      <c r="D45" s="26"/>
      <c r="E45" s="340">
        <v>1</v>
      </c>
      <c r="F45" s="218">
        <v>16</v>
      </c>
      <c r="G45" s="320">
        <v>2</v>
      </c>
      <c r="H45" s="218">
        <v>17</v>
      </c>
      <c r="I45" s="320">
        <v>3</v>
      </c>
      <c r="J45" s="220">
        <v>13</v>
      </c>
      <c r="K45" s="320">
        <v>3</v>
      </c>
      <c r="L45" s="218">
        <v>7</v>
      </c>
      <c r="M45" s="322">
        <v>3.5</v>
      </c>
      <c r="N45" s="218">
        <v>9</v>
      </c>
      <c r="O45" s="320">
        <v>3.5</v>
      </c>
      <c r="P45" s="220">
        <v>39</v>
      </c>
      <c r="Q45" s="320">
        <v>3.5</v>
      </c>
      <c r="R45" s="220"/>
      <c r="S45" s="322"/>
      <c r="T45" s="218"/>
      <c r="U45" s="322"/>
      <c r="V45" s="218"/>
      <c r="W45" s="320"/>
      <c r="X45" s="218"/>
      <c r="Y45" s="320"/>
      <c r="Z45" s="220"/>
      <c r="AA45" s="320"/>
      <c r="AC45" s="324">
        <f>ELO!P24</f>
        <v>1556.2</v>
      </c>
    </row>
    <row r="46" spans="1:29" ht="18" thickBot="1" x14ac:dyDescent="0.35">
      <c r="A46" s="211">
        <v>1309</v>
      </c>
      <c r="B46" s="81">
        <v>1244</v>
      </c>
      <c r="C46" s="52" t="s">
        <v>309</v>
      </c>
      <c r="D46" s="27"/>
      <c r="E46" s="341"/>
      <c r="F46" s="222">
        <v>1</v>
      </c>
      <c r="G46" s="321"/>
      <c r="H46" s="222">
        <v>1</v>
      </c>
      <c r="I46" s="321"/>
      <c r="J46" s="222">
        <v>0</v>
      </c>
      <c r="K46" s="321"/>
      <c r="L46" s="224">
        <v>0.5</v>
      </c>
      <c r="M46" s="323"/>
      <c r="N46" s="224">
        <v>0</v>
      </c>
      <c r="O46" s="321"/>
      <c r="P46" s="224">
        <v>0</v>
      </c>
      <c r="Q46" s="321"/>
      <c r="R46" s="222"/>
      <c r="S46" s="323"/>
      <c r="T46" s="222"/>
      <c r="U46" s="323"/>
      <c r="V46" s="222"/>
      <c r="W46" s="321"/>
      <c r="X46" s="222"/>
      <c r="Y46" s="321"/>
      <c r="Z46" s="222"/>
      <c r="AA46" s="321"/>
      <c r="AC46" s="325"/>
    </row>
    <row r="47" spans="1:29" x14ac:dyDescent="0.3">
      <c r="A47" s="338">
        <v>22</v>
      </c>
      <c r="B47" s="339"/>
      <c r="C47" s="51" t="s">
        <v>280</v>
      </c>
      <c r="D47" s="26"/>
      <c r="E47" s="340">
        <v>1</v>
      </c>
      <c r="F47" s="220">
        <v>37</v>
      </c>
      <c r="G47" s="320">
        <v>2</v>
      </c>
      <c r="H47" s="220">
        <v>24</v>
      </c>
      <c r="I47" s="322">
        <v>3</v>
      </c>
      <c r="J47" s="291" t="s">
        <v>184</v>
      </c>
      <c r="K47" s="322">
        <v>3.5</v>
      </c>
      <c r="L47" s="218">
        <v>10</v>
      </c>
      <c r="M47" s="322">
        <v>3.5</v>
      </c>
      <c r="N47" s="291" t="s">
        <v>184</v>
      </c>
      <c r="O47" s="322">
        <v>4</v>
      </c>
      <c r="P47" s="219">
        <v>6</v>
      </c>
      <c r="Q47" s="320">
        <v>4</v>
      </c>
      <c r="R47" s="225"/>
      <c r="S47" s="320"/>
      <c r="T47" s="220"/>
      <c r="U47" s="320"/>
      <c r="V47" s="218"/>
      <c r="W47" s="320"/>
      <c r="X47" s="220"/>
      <c r="Y47" s="320"/>
      <c r="Z47" s="219"/>
      <c r="AA47" s="322"/>
      <c r="AC47" s="324">
        <f>ELO!P25</f>
        <v>1584.2</v>
      </c>
    </row>
    <row r="48" spans="1:29" ht="18" thickBot="1" x14ac:dyDescent="0.35">
      <c r="A48" s="211">
        <v>1306</v>
      </c>
      <c r="B48" s="81">
        <v>1319</v>
      </c>
      <c r="C48" s="52" t="s">
        <v>310</v>
      </c>
      <c r="D48" s="27"/>
      <c r="E48" s="341"/>
      <c r="F48" s="222">
        <v>1</v>
      </c>
      <c r="G48" s="321"/>
      <c r="H48" s="222">
        <v>1</v>
      </c>
      <c r="I48" s="323"/>
      <c r="J48" s="292">
        <v>0.5</v>
      </c>
      <c r="K48" s="323"/>
      <c r="L48" s="222">
        <v>0</v>
      </c>
      <c r="M48" s="323"/>
      <c r="N48" s="292">
        <v>0.5</v>
      </c>
      <c r="O48" s="323"/>
      <c r="P48" s="224">
        <v>0</v>
      </c>
      <c r="Q48" s="321"/>
      <c r="R48" s="224"/>
      <c r="S48" s="321"/>
      <c r="T48" s="222"/>
      <c r="U48" s="321"/>
      <c r="V48" s="222"/>
      <c r="W48" s="321"/>
      <c r="X48" s="222"/>
      <c r="Y48" s="321"/>
      <c r="Z48" s="222"/>
      <c r="AA48" s="323"/>
      <c r="AC48" s="325"/>
    </row>
    <row r="49" spans="1:29" x14ac:dyDescent="0.3">
      <c r="A49" s="338">
        <v>23</v>
      </c>
      <c r="B49" s="339"/>
      <c r="C49" s="51" t="s">
        <v>318</v>
      </c>
      <c r="D49" s="25"/>
      <c r="E49" s="340">
        <v>1</v>
      </c>
      <c r="F49" s="219">
        <v>32</v>
      </c>
      <c r="G49" s="320">
        <v>1</v>
      </c>
      <c r="H49" s="220">
        <v>16</v>
      </c>
      <c r="I49" s="322">
        <v>1</v>
      </c>
      <c r="J49" s="218">
        <v>36</v>
      </c>
      <c r="K49" s="322">
        <v>2</v>
      </c>
      <c r="L49" s="218">
        <v>26</v>
      </c>
      <c r="M49" s="320">
        <v>3</v>
      </c>
      <c r="N49" s="218">
        <v>15</v>
      </c>
      <c r="O49" s="320">
        <v>4</v>
      </c>
      <c r="P49" s="220">
        <v>11</v>
      </c>
      <c r="Q49" s="320">
        <v>4</v>
      </c>
      <c r="R49" s="218"/>
      <c r="S49" s="320"/>
      <c r="T49" s="219"/>
      <c r="U49" s="320"/>
      <c r="V49" s="219"/>
      <c r="W49" s="320"/>
      <c r="X49" s="218"/>
      <c r="Y49" s="320"/>
      <c r="Z49" s="218"/>
      <c r="AA49" s="320"/>
      <c r="AC49" s="324">
        <f>ELO!P23</f>
        <v>1637.1428571428571</v>
      </c>
    </row>
    <row r="50" spans="1:29" ht="18" thickBot="1" x14ac:dyDescent="0.35">
      <c r="A50" s="211">
        <v>1299</v>
      </c>
      <c r="B50" s="81">
        <v>1423</v>
      </c>
      <c r="C50" s="52" t="s">
        <v>312</v>
      </c>
      <c r="D50" s="25"/>
      <c r="E50" s="341"/>
      <c r="F50" s="224">
        <v>0</v>
      </c>
      <c r="G50" s="321"/>
      <c r="H50" s="222">
        <v>0</v>
      </c>
      <c r="I50" s="323"/>
      <c r="J50" s="222">
        <v>1</v>
      </c>
      <c r="K50" s="323"/>
      <c r="L50" s="222">
        <v>1</v>
      </c>
      <c r="M50" s="321"/>
      <c r="N50" s="224">
        <v>1</v>
      </c>
      <c r="O50" s="321"/>
      <c r="P50" s="224">
        <v>0</v>
      </c>
      <c r="Q50" s="321"/>
      <c r="R50" s="224"/>
      <c r="S50" s="321"/>
      <c r="T50" s="222"/>
      <c r="U50" s="321"/>
      <c r="V50" s="224"/>
      <c r="W50" s="321"/>
      <c r="X50" s="224"/>
      <c r="Y50" s="321"/>
      <c r="Z50" s="222"/>
      <c r="AA50" s="321"/>
      <c r="AC50" s="325"/>
    </row>
    <row r="51" spans="1:29" x14ac:dyDescent="0.3">
      <c r="A51" s="338">
        <v>24</v>
      </c>
      <c r="B51" s="339"/>
      <c r="C51" s="51" t="s">
        <v>261</v>
      </c>
      <c r="D51" s="25"/>
      <c r="E51" s="340">
        <v>1</v>
      </c>
      <c r="F51" s="218">
        <v>24</v>
      </c>
      <c r="G51" s="320">
        <v>1</v>
      </c>
      <c r="H51" s="218">
        <v>22</v>
      </c>
      <c r="I51" s="322">
        <v>1</v>
      </c>
      <c r="J51" s="220">
        <v>32</v>
      </c>
      <c r="K51" s="320">
        <v>2</v>
      </c>
      <c r="L51" s="291" t="s">
        <v>184</v>
      </c>
      <c r="M51" s="322">
        <v>2.5</v>
      </c>
      <c r="N51" s="220">
        <v>16</v>
      </c>
      <c r="O51" s="322">
        <v>2.5</v>
      </c>
      <c r="P51" s="218">
        <v>41</v>
      </c>
      <c r="Q51" s="320">
        <v>2.5</v>
      </c>
      <c r="R51" s="220"/>
      <c r="S51" s="320"/>
      <c r="T51" s="218"/>
      <c r="U51" s="320"/>
      <c r="V51" s="220"/>
      <c r="W51" s="320"/>
      <c r="X51" s="218"/>
      <c r="Y51" s="320"/>
      <c r="Z51" s="219"/>
      <c r="AA51" s="320"/>
      <c r="AC51" s="324">
        <f>ELO!P26</f>
        <v>1579.6666666666667</v>
      </c>
    </row>
    <row r="52" spans="1:29" ht="18" thickBot="1" x14ac:dyDescent="0.35">
      <c r="A52" s="211">
        <v>1288</v>
      </c>
      <c r="B52" s="81">
        <v>1328</v>
      </c>
      <c r="C52" s="52" t="s">
        <v>311</v>
      </c>
      <c r="D52" s="25"/>
      <c r="E52" s="341"/>
      <c r="F52" s="222">
        <v>0</v>
      </c>
      <c r="G52" s="321"/>
      <c r="H52" s="222">
        <v>0</v>
      </c>
      <c r="I52" s="323"/>
      <c r="J52" s="222">
        <v>1</v>
      </c>
      <c r="K52" s="321"/>
      <c r="L52" s="292">
        <v>0.5</v>
      </c>
      <c r="M52" s="323"/>
      <c r="N52" s="222">
        <v>0</v>
      </c>
      <c r="O52" s="323"/>
      <c r="P52" s="224">
        <v>0</v>
      </c>
      <c r="Q52" s="321"/>
      <c r="R52" s="222"/>
      <c r="S52" s="321"/>
      <c r="T52" s="224"/>
      <c r="U52" s="321"/>
      <c r="V52" s="222"/>
      <c r="W52" s="321"/>
      <c r="X52" s="227"/>
      <c r="Y52" s="321"/>
      <c r="Z52" s="222"/>
      <c r="AA52" s="321"/>
      <c r="AC52" s="325"/>
    </row>
    <row r="53" spans="1:29" x14ac:dyDescent="0.3">
      <c r="A53" s="338">
        <v>25</v>
      </c>
      <c r="B53" s="339"/>
      <c r="C53" s="51" t="s">
        <v>373</v>
      </c>
      <c r="D53" s="25"/>
      <c r="E53" s="340">
        <v>1</v>
      </c>
      <c r="F53" s="220">
        <v>32</v>
      </c>
      <c r="G53" s="320">
        <v>2</v>
      </c>
      <c r="H53" s="218">
        <v>41</v>
      </c>
      <c r="I53" s="322">
        <v>3</v>
      </c>
      <c r="J53" s="218">
        <v>15</v>
      </c>
      <c r="K53" s="320">
        <v>3</v>
      </c>
      <c r="L53" s="220">
        <v>16</v>
      </c>
      <c r="M53" s="322">
        <v>4</v>
      </c>
      <c r="N53" s="220">
        <v>3</v>
      </c>
      <c r="O53" s="322">
        <v>4</v>
      </c>
      <c r="P53" s="218">
        <v>31</v>
      </c>
      <c r="Q53" s="320">
        <v>4</v>
      </c>
      <c r="R53" s="220"/>
      <c r="S53" s="320"/>
      <c r="T53" s="218"/>
      <c r="U53" s="320"/>
      <c r="V53" s="220"/>
      <c r="W53" s="320"/>
      <c r="X53" s="218"/>
      <c r="Y53" s="320"/>
      <c r="Z53" s="219"/>
      <c r="AA53" s="320"/>
      <c r="AC53" s="324">
        <f>ELO!P28</f>
        <v>1390.5</v>
      </c>
    </row>
    <row r="54" spans="1:29" ht="18" thickBot="1" x14ac:dyDescent="0.35">
      <c r="A54" s="211">
        <v>1287</v>
      </c>
      <c r="B54" s="81">
        <v>1378</v>
      </c>
      <c r="C54" s="52" t="s">
        <v>374</v>
      </c>
      <c r="D54" s="25"/>
      <c r="E54" s="341"/>
      <c r="F54" s="222">
        <v>1</v>
      </c>
      <c r="G54" s="321"/>
      <c r="H54" s="222">
        <v>1</v>
      </c>
      <c r="I54" s="323"/>
      <c r="J54" s="222">
        <v>0</v>
      </c>
      <c r="K54" s="321"/>
      <c r="L54" s="222">
        <v>1</v>
      </c>
      <c r="M54" s="323"/>
      <c r="N54" s="222">
        <v>0</v>
      </c>
      <c r="O54" s="323"/>
      <c r="P54" s="224">
        <v>0</v>
      </c>
      <c r="Q54" s="321"/>
      <c r="R54" s="222"/>
      <c r="S54" s="321"/>
      <c r="T54" s="224"/>
      <c r="U54" s="321"/>
      <c r="V54" s="222"/>
      <c r="W54" s="321"/>
      <c r="X54" s="227"/>
      <c r="Y54" s="321"/>
      <c r="Z54" s="222"/>
      <c r="AA54" s="321"/>
      <c r="AC54" s="325"/>
    </row>
    <row r="55" spans="1:29" x14ac:dyDescent="0.3">
      <c r="A55" s="338">
        <v>26</v>
      </c>
      <c r="B55" s="339"/>
      <c r="C55" s="51" t="s">
        <v>318</v>
      </c>
      <c r="D55" s="25"/>
      <c r="E55" s="340">
        <v>1</v>
      </c>
      <c r="F55" s="219">
        <v>35</v>
      </c>
      <c r="G55" s="320">
        <v>2</v>
      </c>
      <c r="H55" s="225">
        <v>32</v>
      </c>
      <c r="I55" s="322">
        <v>2.5</v>
      </c>
      <c r="J55" s="220">
        <v>14</v>
      </c>
      <c r="K55" s="322">
        <v>3</v>
      </c>
      <c r="L55" s="220">
        <v>23</v>
      </c>
      <c r="M55" s="320">
        <v>3</v>
      </c>
      <c r="N55" s="291" t="s">
        <v>184</v>
      </c>
      <c r="O55" s="320">
        <v>3.5</v>
      </c>
      <c r="P55" s="291" t="s">
        <v>184</v>
      </c>
      <c r="Q55" s="320">
        <v>4</v>
      </c>
      <c r="R55" s="218"/>
      <c r="S55" s="320"/>
      <c r="T55" s="219"/>
      <c r="U55" s="320"/>
      <c r="V55" s="219"/>
      <c r="W55" s="320"/>
      <c r="X55" s="218"/>
      <c r="Y55" s="320"/>
      <c r="Z55" s="218"/>
      <c r="AA55" s="320"/>
      <c r="AC55" s="324">
        <f>ELO!P27</f>
        <v>1448.75</v>
      </c>
    </row>
    <row r="56" spans="1:29" ht="18" thickBot="1" x14ac:dyDescent="0.35">
      <c r="A56" s="211">
        <v>1243</v>
      </c>
      <c r="B56" s="81">
        <v>1255</v>
      </c>
      <c r="C56" s="52" t="s">
        <v>299</v>
      </c>
      <c r="D56" s="25"/>
      <c r="E56" s="341"/>
      <c r="F56" s="224">
        <v>1</v>
      </c>
      <c r="G56" s="321"/>
      <c r="H56" s="222">
        <v>0.5</v>
      </c>
      <c r="I56" s="323"/>
      <c r="J56" s="222">
        <v>0.5</v>
      </c>
      <c r="K56" s="323"/>
      <c r="L56" s="222">
        <v>0</v>
      </c>
      <c r="M56" s="321"/>
      <c r="N56" s="292">
        <v>0.5</v>
      </c>
      <c r="O56" s="321"/>
      <c r="P56" s="292">
        <v>0.5</v>
      </c>
      <c r="Q56" s="321"/>
      <c r="R56" s="224"/>
      <c r="S56" s="321"/>
      <c r="T56" s="222"/>
      <c r="U56" s="321"/>
      <c r="V56" s="224"/>
      <c r="W56" s="321"/>
      <c r="X56" s="224"/>
      <c r="Y56" s="321"/>
      <c r="Z56" s="222"/>
      <c r="AA56" s="321"/>
      <c r="AC56" s="325"/>
    </row>
    <row r="57" spans="1:29" x14ac:dyDescent="0.3">
      <c r="A57" s="326">
        <v>27</v>
      </c>
      <c r="B57" s="327"/>
      <c r="C57" s="51" t="s">
        <v>409</v>
      </c>
      <c r="D57" s="25"/>
      <c r="E57" s="328">
        <v>0</v>
      </c>
      <c r="F57" s="291" t="s">
        <v>184</v>
      </c>
      <c r="G57" s="320">
        <v>0.5</v>
      </c>
      <c r="H57" s="310">
        <v>34</v>
      </c>
      <c r="I57" s="322">
        <v>1</v>
      </c>
      <c r="J57" s="225">
        <v>29</v>
      </c>
      <c r="K57" s="320">
        <v>2</v>
      </c>
      <c r="L57" s="219">
        <v>43</v>
      </c>
      <c r="M57" s="322">
        <v>3</v>
      </c>
      <c r="N57" s="218">
        <v>28</v>
      </c>
      <c r="O57" s="322">
        <v>3</v>
      </c>
      <c r="P57" s="220">
        <v>18</v>
      </c>
      <c r="Q57" s="322">
        <v>3</v>
      </c>
      <c r="R57" s="220"/>
      <c r="S57" s="322"/>
      <c r="T57" s="219"/>
      <c r="U57" s="320"/>
      <c r="V57" s="218"/>
      <c r="W57" s="322"/>
      <c r="X57" s="218"/>
      <c r="Y57" s="322"/>
      <c r="Z57" s="218"/>
      <c r="AA57" s="322"/>
      <c r="AC57" s="324">
        <f>ELO!P26</f>
        <v>1579.6666666666667</v>
      </c>
    </row>
    <row r="58" spans="1:29" ht="18" thickBot="1" x14ac:dyDescent="0.35">
      <c r="A58" s="211">
        <v>1108</v>
      </c>
      <c r="B58" s="81">
        <v>1108</v>
      </c>
      <c r="C58" s="52" t="s">
        <v>324</v>
      </c>
      <c r="D58" s="25"/>
      <c r="E58" s="329"/>
      <c r="F58" s="292">
        <v>0.5</v>
      </c>
      <c r="G58" s="321"/>
      <c r="H58" s="309">
        <v>0</v>
      </c>
      <c r="I58" s="323"/>
      <c r="J58" s="224">
        <v>1</v>
      </c>
      <c r="K58" s="321"/>
      <c r="L58" s="224">
        <v>1</v>
      </c>
      <c r="M58" s="323"/>
      <c r="N58" s="224">
        <v>0</v>
      </c>
      <c r="O58" s="323"/>
      <c r="P58" s="222">
        <v>0</v>
      </c>
      <c r="Q58" s="323"/>
      <c r="R58" s="224"/>
      <c r="S58" s="323"/>
      <c r="T58" s="224"/>
      <c r="U58" s="321"/>
      <c r="V58" s="224"/>
      <c r="W58" s="323"/>
      <c r="X58" s="222"/>
      <c r="Y58" s="323"/>
      <c r="Z58" s="227"/>
      <c r="AA58" s="323"/>
      <c r="AC58" s="325"/>
    </row>
    <row r="59" spans="1:29" x14ac:dyDescent="0.3">
      <c r="A59" s="326">
        <v>28</v>
      </c>
      <c r="B59" s="327"/>
      <c r="C59" s="51" t="s">
        <v>376</v>
      </c>
      <c r="D59" s="25"/>
      <c r="E59" s="328">
        <v>0</v>
      </c>
      <c r="F59" s="218">
        <v>36</v>
      </c>
      <c r="G59" s="320">
        <v>1</v>
      </c>
      <c r="H59" s="220">
        <v>34</v>
      </c>
      <c r="I59" s="322">
        <v>2</v>
      </c>
      <c r="J59" s="218">
        <v>9</v>
      </c>
      <c r="K59" s="320">
        <v>2</v>
      </c>
      <c r="L59" s="219">
        <v>20</v>
      </c>
      <c r="M59" s="322">
        <v>2</v>
      </c>
      <c r="N59" s="220">
        <v>27</v>
      </c>
      <c r="O59" s="322">
        <v>3</v>
      </c>
      <c r="P59" s="218">
        <v>12</v>
      </c>
      <c r="Q59" s="322">
        <v>4</v>
      </c>
      <c r="R59" s="220"/>
      <c r="S59" s="322"/>
      <c r="T59" s="219"/>
      <c r="U59" s="320"/>
      <c r="V59" s="218"/>
      <c r="W59" s="322"/>
      <c r="X59" s="218"/>
      <c r="Y59" s="322"/>
      <c r="Z59" s="218"/>
      <c r="AA59" s="322"/>
      <c r="AC59" s="324">
        <f>ELO!P28</f>
        <v>1390.5</v>
      </c>
    </row>
    <row r="60" spans="1:29" ht="18" thickBot="1" x14ac:dyDescent="0.35">
      <c r="A60" s="211">
        <v>1106</v>
      </c>
      <c r="B60" s="81">
        <v>1185</v>
      </c>
      <c r="C60" s="52" t="s">
        <v>377</v>
      </c>
      <c r="D60" s="25"/>
      <c r="E60" s="329"/>
      <c r="F60" s="224">
        <v>1</v>
      </c>
      <c r="G60" s="321"/>
      <c r="H60" s="224">
        <v>1</v>
      </c>
      <c r="I60" s="323"/>
      <c r="J60" s="224">
        <v>0</v>
      </c>
      <c r="K60" s="321"/>
      <c r="L60" s="224">
        <v>0</v>
      </c>
      <c r="M60" s="323"/>
      <c r="N60" s="224">
        <v>1</v>
      </c>
      <c r="O60" s="323"/>
      <c r="P60" s="222">
        <v>1</v>
      </c>
      <c r="Q60" s="323"/>
      <c r="R60" s="224"/>
      <c r="S60" s="323"/>
      <c r="T60" s="224"/>
      <c r="U60" s="321"/>
      <c r="V60" s="224"/>
      <c r="W60" s="323"/>
      <c r="X60" s="222"/>
      <c r="Y60" s="323"/>
      <c r="Z60" s="227"/>
      <c r="AA60" s="323"/>
      <c r="AC60" s="325"/>
    </row>
    <row r="61" spans="1:29" x14ac:dyDescent="0.3">
      <c r="A61" s="326">
        <v>29</v>
      </c>
      <c r="B61" s="327"/>
      <c r="C61" s="51" t="s">
        <v>362</v>
      </c>
      <c r="D61" s="25"/>
      <c r="E61" s="328">
        <v>0</v>
      </c>
      <c r="F61" s="218">
        <v>38</v>
      </c>
      <c r="G61" s="322">
        <v>0</v>
      </c>
      <c r="H61" s="220">
        <v>37</v>
      </c>
      <c r="I61" s="322">
        <v>1</v>
      </c>
      <c r="J61" s="220">
        <v>27</v>
      </c>
      <c r="K61" s="322">
        <v>1</v>
      </c>
      <c r="L61" s="218">
        <v>14</v>
      </c>
      <c r="M61" s="320">
        <v>1.5</v>
      </c>
      <c r="N61" s="218">
        <v>32</v>
      </c>
      <c r="O61" s="320">
        <v>1.5</v>
      </c>
      <c r="P61" s="220">
        <v>33</v>
      </c>
      <c r="Q61" s="320">
        <v>2.5</v>
      </c>
      <c r="R61" s="219"/>
      <c r="S61" s="320"/>
      <c r="T61" s="218"/>
      <c r="U61" s="320"/>
      <c r="V61" s="219"/>
      <c r="W61" s="320"/>
      <c r="X61" s="218"/>
      <c r="Y61" s="320"/>
      <c r="Z61" s="220"/>
      <c r="AA61" s="320"/>
      <c r="AC61" s="324">
        <f>ELO!P33</f>
        <v>1294.5</v>
      </c>
    </row>
    <row r="62" spans="1:29" ht="18" thickBot="1" x14ac:dyDescent="0.35">
      <c r="A62" s="211">
        <v>1071</v>
      </c>
      <c r="B62" s="81">
        <v>1130</v>
      </c>
      <c r="C62" s="52" t="s">
        <v>378</v>
      </c>
      <c r="D62" s="25"/>
      <c r="E62" s="329"/>
      <c r="F62" s="222">
        <v>0</v>
      </c>
      <c r="G62" s="323"/>
      <c r="H62" s="222">
        <v>1</v>
      </c>
      <c r="I62" s="323"/>
      <c r="J62" s="222">
        <v>0</v>
      </c>
      <c r="K62" s="323"/>
      <c r="L62" s="222">
        <v>0.5</v>
      </c>
      <c r="M62" s="321"/>
      <c r="N62" s="224">
        <v>0</v>
      </c>
      <c r="O62" s="321"/>
      <c r="P62" s="222">
        <v>1</v>
      </c>
      <c r="Q62" s="321"/>
      <c r="R62" s="224"/>
      <c r="S62" s="321"/>
      <c r="T62" s="222"/>
      <c r="U62" s="321"/>
      <c r="V62" s="224"/>
      <c r="W62" s="321"/>
      <c r="X62" s="222"/>
      <c r="Y62" s="321"/>
      <c r="Z62" s="222"/>
      <c r="AA62" s="321"/>
      <c r="AC62" s="325"/>
    </row>
    <row r="63" spans="1:29" x14ac:dyDescent="0.3">
      <c r="A63" s="326">
        <v>30</v>
      </c>
      <c r="B63" s="327"/>
      <c r="C63" s="51" t="s">
        <v>410</v>
      </c>
      <c r="D63" s="25"/>
      <c r="E63" s="328">
        <v>0</v>
      </c>
      <c r="F63" s="218">
        <v>43</v>
      </c>
      <c r="G63" s="320">
        <v>0.5</v>
      </c>
      <c r="H63" s="291" t="s">
        <v>184</v>
      </c>
      <c r="I63" s="322">
        <v>1</v>
      </c>
      <c r="J63" s="220">
        <v>31</v>
      </c>
      <c r="K63" s="320">
        <v>1</v>
      </c>
      <c r="L63" s="218">
        <v>41</v>
      </c>
      <c r="M63" s="320">
        <v>1</v>
      </c>
      <c r="N63" s="220">
        <v>36</v>
      </c>
      <c r="O63" s="322">
        <v>1</v>
      </c>
      <c r="P63" s="291" t="s">
        <v>184</v>
      </c>
      <c r="Q63" s="322">
        <v>1.5</v>
      </c>
      <c r="R63" s="218"/>
      <c r="S63" s="322"/>
      <c r="T63" s="225"/>
      <c r="U63" s="322"/>
      <c r="V63" s="220"/>
      <c r="W63" s="322"/>
      <c r="X63" s="220"/>
      <c r="Y63" s="322"/>
      <c r="Z63" s="220"/>
      <c r="AA63" s="320"/>
      <c r="AC63" s="324" t="e">
        <f>ELO!P34</f>
        <v>#DIV/0!</v>
      </c>
    </row>
    <row r="64" spans="1:29" ht="18" thickBot="1" x14ac:dyDescent="0.35">
      <c r="A64" s="77">
        <v>1040</v>
      </c>
      <c r="B64" s="81">
        <v>1332</v>
      </c>
      <c r="C64" s="52" t="s">
        <v>317</v>
      </c>
      <c r="D64" s="25"/>
      <c r="E64" s="329"/>
      <c r="F64" s="222">
        <v>0.5</v>
      </c>
      <c r="G64" s="321"/>
      <c r="H64" s="292">
        <v>0.5</v>
      </c>
      <c r="I64" s="323"/>
      <c r="J64" s="222">
        <v>0</v>
      </c>
      <c r="K64" s="321"/>
      <c r="L64" s="222">
        <v>0</v>
      </c>
      <c r="M64" s="321"/>
      <c r="N64" s="222">
        <v>0</v>
      </c>
      <c r="O64" s="323"/>
      <c r="P64" s="292">
        <v>0.5</v>
      </c>
      <c r="Q64" s="323"/>
      <c r="R64" s="222"/>
      <c r="S64" s="323"/>
      <c r="T64" s="222"/>
      <c r="U64" s="323"/>
      <c r="V64" s="222"/>
      <c r="W64" s="323"/>
      <c r="X64" s="222"/>
      <c r="Y64" s="323"/>
      <c r="Z64" s="222"/>
      <c r="AA64" s="321"/>
      <c r="AC64" s="325"/>
    </row>
    <row r="65" spans="1:29" x14ac:dyDescent="0.3">
      <c r="A65" s="326">
        <v>31</v>
      </c>
      <c r="B65" s="327"/>
      <c r="C65" s="51" t="s">
        <v>308</v>
      </c>
      <c r="D65" s="25"/>
      <c r="E65" s="328">
        <v>0</v>
      </c>
      <c r="F65" s="218">
        <v>39</v>
      </c>
      <c r="G65" s="320">
        <v>1</v>
      </c>
      <c r="H65" s="220">
        <v>38</v>
      </c>
      <c r="I65" s="322">
        <v>1</v>
      </c>
      <c r="J65" s="218">
        <v>30</v>
      </c>
      <c r="K65" s="320">
        <v>2</v>
      </c>
      <c r="L65" s="220">
        <v>18</v>
      </c>
      <c r="M65" s="330">
        <v>3</v>
      </c>
      <c r="N65" s="220">
        <v>12</v>
      </c>
      <c r="O65" s="330">
        <v>4</v>
      </c>
      <c r="P65" s="220">
        <v>25</v>
      </c>
      <c r="Q65" s="330">
        <v>5</v>
      </c>
      <c r="R65" s="218"/>
      <c r="S65" s="322"/>
      <c r="T65" s="225"/>
      <c r="U65" s="322"/>
      <c r="V65" s="220"/>
      <c r="W65" s="322"/>
      <c r="X65" s="220"/>
      <c r="Y65" s="322"/>
      <c r="Z65" s="220"/>
      <c r="AA65" s="320"/>
      <c r="AC65" s="324">
        <f>ELO!P36</f>
        <v>1276</v>
      </c>
    </row>
    <row r="66" spans="1:29" ht="18" thickBot="1" x14ac:dyDescent="0.35">
      <c r="A66" s="77">
        <v>0</v>
      </c>
      <c r="B66" s="81">
        <v>1250</v>
      </c>
      <c r="C66" s="52" t="s">
        <v>379</v>
      </c>
      <c r="D66" s="25"/>
      <c r="E66" s="329"/>
      <c r="F66" s="224">
        <v>1</v>
      </c>
      <c r="G66" s="321"/>
      <c r="H66" s="224">
        <v>0</v>
      </c>
      <c r="I66" s="323"/>
      <c r="J66" s="222">
        <v>1</v>
      </c>
      <c r="K66" s="321"/>
      <c r="L66" s="222">
        <v>1</v>
      </c>
      <c r="M66" s="331"/>
      <c r="N66" s="222">
        <v>1</v>
      </c>
      <c r="O66" s="331"/>
      <c r="P66" s="222">
        <v>1</v>
      </c>
      <c r="Q66" s="331"/>
      <c r="R66" s="222"/>
      <c r="S66" s="323"/>
      <c r="T66" s="222"/>
      <c r="U66" s="323"/>
      <c r="V66" s="222"/>
      <c r="W66" s="323"/>
      <c r="X66" s="222"/>
      <c r="Y66" s="323"/>
      <c r="Z66" s="222"/>
      <c r="AA66" s="321"/>
      <c r="AC66" s="325"/>
    </row>
    <row r="67" spans="1:29" x14ac:dyDescent="0.3">
      <c r="A67" s="326">
        <v>32</v>
      </c>
      <c r="B67" s="327"/>
      <c r="C67" s="51" t="s">
        <v>258</v>
      </c>
      <c r="D67" s="25"/>
      <c r="E67" s="328">
        <v>0</v>
      </c>
      <c r="F67" s="218">
        <v>23</v>
      </c>
      <c r="G67" s="320">
        <v>1</v>
      </c>
      <c r="H67" s="220">
        <v>26</v>
      </c>
      <c r="I67" s="322">
        <v>1.5</v>
      </c>
      <c r="J67" s="218">
        <v>24</v>
      </c>
      <c r="K67" s="322">
        <v>1.5</v>
      </c>
      <c r="L67" s="308">
        <v>25</v>
      </c>
      <c r="M67" s="322">
        <v>1.5</v>
      </c>
      <c r="N67" s="220">
        <v>29</v>
      </c>
      <c r="O67" s="322">
        <v>2.5</v>
      </c>
      <c r="P67" s="291" t="s">
        <v>184</v>
      </c>
      <c r="Q67" s="322">
        <v>3</v>
      </c>
      <c r="R67" s="225"/>
      <c r="S67" s="320"/>
      <c r="T67" s="225"/>
      <c r="U67" s="320"/>
      <c r="V67" s="220"/>
      <c r="W67" s="322"/>
      <c r="X67" s="220"/>
      <c r="Y67" s="322"/>
      <c r="Z67" s="220"/>
      <c r="AA67" s="322"/>
      <c r="AC67" s="324">
        <f>ELO!P37</f>
        <v>1231.25</v>
      </c>
    </row>
    <row r="68" spans="1:29" ht="18" thickBot="1" x14ac:dyDescent="0.35">
      <c r="A68" s="77">
        <v>0</v>
      </c>
      <c r="B68" s="81">
        <v>1087</v>
      </c>
      <c r="C68" s="52" t="s">
        <v>317</v>
      </c>
      <c r="D68" s="25"/>
      <c r="E68" s="329"/>
      <c r="F68" s="227">
        <v>1</v>
      </c>
      <c r="G68" s="321"/>
      <c r="H68" s="222">
        <v>0.5</v>
      </c>
      <c r="I68" s="323"/>
      <c r="J68" s="224">
        <v>0</v>
      </c>
      <c r="K68" s="323"/>
      <c r="L68" s="309">
        <v>0</v>
      </c>
      <c r="M68" s="323"/>
      <c r="N68" s="224">
        <v>1</v>
      </c>
      <c r="O68" s="323"/>
      <c r="P68" s="292">
        <v>0.5</v>
      </c>
      <c r="Q68" s="323"/>
      <c r="R68" s="224"/>
      <c r="S68" s="321"/>
      <c r="T68" s="224"/>
      <c r="U68" s="321"/>
      <c r="V68" s="224"/>
      <c r="W68" s="323"/>
      <c r="X68" s="224"/>
      <c r="Y68" s="323"/>
      <c r="Z68" s="222"/>
      <c r="AA68" s="323"/>
      <c r="AC68" s="325"/>
    </row>
    <row r="69" spans="1:29" x14ac:dyDescent="0.3">
      <c r="A69" s="326">
        <v>33</v>
      </c>
      <c r="B69" s="327"/>
      <c r="C69" s="51" t="s">
        <v>365</v>
      </c>
      <c r="D69" s="25"/>
      <c r="E69" s="328">
        <v>0</v>
      </c>
      <c r="F69" s="220">
        <v>41</v>
      </c>
      <c r="G69" s="322">
        <v>0</v>
      </c>
      <c r="H69" s="218">
        <v>35</v>
      </c>
      <c r="I69" s="322">
        <v>0</v>
      </c>
      <c r="J69" s="293" t="s">
        <v>415</v>
      </c>
      <c r="K69" s="322">
        <v>1</v>
      </c>
      <c r="L69" s="220">
        <v>37</v>
      </c>
      <c r="M69" s="322">
        <v>2</v>
      </c>
      <c r="N69" s="218">
        <v>14</v>
      </c>
      <c r="O69" s="322">
        <v>2</v>
      </c>
      <c r="P69" s="218">
        <v>29</v>
      </c>
      <c r="Q69" s="322">
        <v>2</v>
      </c>
      <c r="R69" s="220"/>
      <c r="S69" s="322"/>
      <c r="T69" s="225"/>
      <c r="U69" s="320"/>
      <c r="V69" s="219"/>
      <c r="W69" s="322"/>
      <c r="X69" s="218"/>
      <c r="Y69" s="322"/>
      <c r="Z69" s="218"/>
      <c r="AA69" s="320"/>
      <c r="AC69" s="324">
        <f>ELO!P38</f>
        <v>1265.5</v>
      </c>
    </row>
    <row r="70" spans="1:29" ht="18" thickBot="1" x14ac:dyDescent="0.35">
      <c r="A70" s="77">
        <v>0</v>
      </c>
      <c r="B70" s="81">
        <v>1059</v>
      </c>
      <c r="C70" s="52" t="s">
        <v>375</v>
      </c>
      <c r="D70" s="25"/>
      <c r="E70" s="329"/>
      <c r="F70" s="222">
        <v>0</v>
      </c>
      <c r="G70" s="323"/>
      <c r="H70" s="224">
        <v>0</v>
      </c>
      <c r="I70" s="323"/>
      <c r="J70" s="294">
        <v>1</v>
      </c>
      <c r="K70" s="323"/>
      <c r="L70" s="222">
        <v>1</v>
      </c>
      <c r="M70" s="323"/>
      <c r="N70" s="224">
        <v>0</v>
      </c>
      <c r="O70" s="323"/>
      <c r="P70" s="222">
        <v>0</v>
      </c>
      <c r="Q70" s="323"/>
      <c r="R70" s="222"/>
      <c r="S70" s="323"/>
      <c r="T70" s="224"/>
      <c r="U70" s="321"/>
      <c r="V70" s="224"/>
      <c r="W70" s="323"/>
      <c r="X70" s="224"/>
      <c r="Y70" s="323"/>
      <c r="Z70" s="222"/>
      <c r="AA70" s="321"/>
      <c r="AC70" s="325"/>
    </row>
    <row r="71" spans="1:29" x14ac:dyDescent="0.3">
      <c r="A71" s="326">
        <v>34</v>
      </c>
      <c r="B71" s="327"/>
      <c r="C71" s="51" t="s">
        <v>373</v>
      </c>
      <c r="D71" s="25"/>
      <c r="E71" s="328">
        <v>0</v>
      </c>
      <c r="F71" s="220">
        <v>24</v>
      </c>
      <c r="G71" s="320">
        <v>1</v>
      </c>
      <c r="H71" s="218">
        <v>28</v>
      </c>
      <c r="I71" s="322">
        <v>1</v>
      </c>
      <c r="J71" s="220">
        <v>41</v>
      </c>
      <c r="K71" s="322">
        <v>2</v>
      </c>
      <c r="L71" s="220">
        <v>39</v>
      </c>
      <c r="M71" s="320">
        <v>2</v>
      </c>
      <c r="N71" s="308">
        <v>27</v>
      </c>
      <c r="O71" s="320">
        <v>3</v>
      </c>
      <c r="P71" s="220">
        <v>14</v>
      </c>
      <c r="Q71" s="320">
        <v>3</v>
      </c>
      <c r="R71" s="218"/>
      <c r="S71" s="320"/>
      <c r="T71" s="220"/>
      <c r="U71" s="320"/>
      <c r="V71" s="219"/>
      <c r="W71" s="320"/>
      <c r="X71" s="221"/>
      <c r="Y71" s="320"/>
      <c r="Z71" s="221"/>
      <c r="AA71" s="320"/>
      <c r="AC71" s="324">
        <f>ELO!P42</f>
        <v>1356</v>
      </c>
    </row>
    <row r="72" spans="1:29" ht="18" thickBot="1" x14ac:dyDescent="0.35">
      <c r="A72" s="77">
        <v>0</v>
      </c>
      <c r="B72" s="81">
        <v>1029</v>
      </c>
      <c r="C72" s="52" t="s">
        <v>305</v>
      </c>
      <c r="D72" s="25"/>
      <c r="E72" s="329"/>
      <c r="F72" s="224">
        <v>1</v>
      </c>
      <c r="G72" s="321"/>
      <c r="H72" s="222">
        <v>0</v>
      </c>
      <c r="I72" s="323"/>
      <c r="J72" s="222">
        <v>1</v>
      </c>
      <c r="K72" s="323"/>
      <c r="L72" s="222">
        <v>0</v>
      </c>
      <c r="M72" s="321"/>
      <c r="N72" s="309">
        <v>1</v>
      </c>
      <c r="O72" s="321"/>
      <c r="P72" s="222">
        <v>0</v>
      </c>
      <c r="Q72" s="321"/>
      <c r="R72" s="224"/>
      <c r="S72" s="321"/>
      <c r="T72" s="224"/>
      <c r="U72" s="321"/>
      <c r="V72" s="224"/>
      <c r="W72" s="321"/>
      <c r="X72" s="223"/>
      <c r="Y72" s="321"/>
      <c r="Z72" s="223"/>
      <c r="AA72" s="321"/>
      <c r="AC72" s="325"/>
    </row>
    <row r="73" spans="1:29" x14ac:dyDescent="0.3">
      <c r="A73" s="326">
        <v>35</v>
      </c>
      <c r="B73" s="327"/>
      <c r="C73" s="51" t="s">
        <v>321</v>
      </c>
      <c r="D73" s="25"/>
      <c r="E73" s="328">
        <v>0</v>
      </c>
      <c r="F73" s="218">
        <v>26</v>
      </c>
      <c r="G73" s="320">
        <v>0</v>
      </c>
      <c r="H73" s="220">
        <v>33</v>
      </c>
      <c r="I73" s="322">
        <v>1</v>
      </c>
      <c r="J73" s="218">
        <v>39</v>
      </c>
      <c r="K73" s="320">
        <v>1</v>
      </c>
      <c r="L73" s="219">
        <v>36</v>
      </c>
      <c r="M73" s="322">
        <v>2</v>
      </c>
      <c r="N73" s="219">
        <v>42</v>
      </c>
      <c r="O73" s="320">
        <v>3</v>
      </c>
      <c r="P73" s="218">
        <v>17</v>
      </c>
      <c r="Q73" s="322">
        <v>3</v>
      </c>
      <c r="R73" s="218"/>
      <c r="S73" s="322"/>
      <c r="T73" s="220"/>
      <c r="U73" s="322"/>
      <c r="V73" s="218"/>
      <c r="W73" s="322"/>
      <c r="X73" s="221"/>
      <c r="Y73" s="322"/>
      <c r="Z73" s="221"/>
      <c r="AA73" s="322"/>
      <c r="AC73" s="324">
        <f>ELO!P44</f>
        <v>1309</v>
      </c>
    </row>
    <row r="74" spans="1:29" ht="18" thickBot="1" x14ac:dyDescent="0.35">
      <c r="A74" s="77">
        <v>0</v>
      </c>
      <c r="B74" s="81">
        <v>1026</v>
      </c>
      <c r="C74" s="52" t="s">
        <v>323</v>
      </c>
      <c r="D74" s="25"/>
      <c r="E74" s="329"/>
      <c r="F74" s="224">
        <v>0</v>
      </c>
      <c r="G74" s="321"/>
      <c r="H74" s="224">
        <v>1</v>
      </c>
      <c r="I74" s="323"/>
      <c r="J74" s="224">
        <v>0</v>
      </c>
      <c r="K74" s="321"/>
      <c r="L74" s="224">
        <v>1</v>
      </c>
      <c r="M74" s="323"/>
      <c r="N74" s="224">
        <v>1</v>
      </c>
      <c r="O74" s="321"/>
      <c r="P74" s="222">
        <v>0</v>
      </c>
      <c r="Q74" s="323"/>
      <c r="R74" s="222"/>
      <c r="S74" s="323"/>
      <c r="T74" s="222"/>
      <c r="U74" s="323"/>
      <c r="V74" s="222"/>
      <c r="W74" s="323"/>
      <c r="X74" s="223"/>
      <c r="Y74" s="323"/>
      <c r="Z74" s="223"/>
      <c r="AA74" s="323"/>
      <c r="AC74" s="325"/>
    </row>
    <row r="75" spans="1:29" x14ac:dyDescent="0.3">
      <c r="A75" s="326">
        <v>36</v>
      </c>
      <c r="B75" s="327"/>
      <c r="C75" s="51" t="s">
        <v>267</v>
      </c>
      <c r="D75" s="25"/>
      <c r="E75" s="328">
        <v>0</v>
      </c>
      <c r="F75" s="219">
        <v>28</v>
      </c>
      <c r="G75" s="320">
        <v>0</v>
      </c>
      <c r="H75" s="218">
        <v>43</v>
      </c>
      <c r="I75" s="320">
        <v>1</v>
      </c>
      <c r="J75" s="220">
        <v>23</v>
      </c>
      <c r="K75" s="322">
        <v>1</v>
      </c>
      <c r="L75" s="218">
        <v>35</v>
      </c>
      <c r="M75" s="322">
        <v>1</v>
      </c>
      <c r="N75" s="218">
        <v>30</v>
      </c>
      <c r="O75" s="322">
        <v>2</v>
      </c>
      <c r="P75" s="220">
        <v>15</v>
      </c>
      <c r="Q75" s="322">
        <v>2</v>
      </c>
      <c r="R75" s="219"/>
      <c r="S75" s="322"/>
      <c r="T75" s="225"/>
      <c r="U75" s="320"/>
      <c r="V75" s="220"/>
      <c r="W75" s="322"/>
      <c r="X75" s="220"/>
      <c r="Y75" s="322"/>
      <c r="Z75" s="225"/>
      <c r="AA75" s="320"/>
      <c r="AC75" s="324" t="e">
        <f>ELO!P46</f>
        <v>#DIV/0!</v>
      </c>
    </row>
    <row r="76" spans="1:29" ht="18" thickBot="1" x14ac:dyDescent="0.35">
      <c r="A76" s="77">
        <v>0</v>
      </c>
      <c r="B76" s="81">
        <v>1000</v>
      </c>
      <c r="C76" s="52" t="s">
        <v>313</v>
      </c>
      <c r="D76" s="25"/>
      <c r="E76" s="329"/>
      <c r="F76" s="224">
        <v>0</v>
      </c>
      <c r="G76" s="321"/>
      <c r="H76" s="224">
        <v>1</v>
      </c>
      <c r="I76" s="321"/>
      <c r="J76" s="224">
        <v>0</v>
      </c>
      <c r="K76" s="323"/>
      <c r="L76" s="224">
        <v>0</v>
      </c>
      <c r="M76" s="323"/>
      <c r="N76" s="224">
        <v>1</v>
      </c>
      <c r="O76" s="323"/>
      <c r="P76" s="224">
        <v>0</v>
      </c>
      <c r="Q76" s="323"/>
      <c r="R76" s="224"/>
      <c r="S76" s="323"/>
      <c r="T76" s="224"/>
      <c r="U76" s="321"/>
      <c r="V76" s="224"/>
      <c r="W76" s="323"/>
      <c r="X76" s="224"/>
      <c r="Y76" s="323"/>
      <c r="Z76" s="224"/>
      <c r="AA76" s="321"/>
      <c r="AC76" s="325"/>
    </row>
    <row r="77" spans="1:29" x14ac:dyDescent="0.3">
      <c r="A77" s="326">
        <v>37</v>
      </c>
      <c r="B77" s="327"/>
      <c r="C77" s="51" t="s">
        <v>328</v>
      </c>
      <c r="D77" s="25"/>
      <c r="E77" s="328">
        <v>0</v>
      </c>
      <c r="F77" s="218">
        <v>22</v>
      </c>
      <c r="G77" s="320">
        <v>0</v>
      </c>
      <c r="H77" s="220">
        <v>29</v>
      </c>
      <c r="I77" s="322">
        <v>0</v>
      </c>
      <c r="J77" s="291" t="s">
        <v>184</v>
      </c>
      <c r="K77" s="320">
        <v>0.5</v>
      </c>
      <c r="L77" s="225">
        <v>33</v>
      </c>
      <c r="M77" s="320">
        <v>0.5</v>
      </c>
      <c r="N77" s="220">
        <v>43</v>
      </c>
      <c r="O77" s="322">
        <v>0.5</v>
      </c>
      <c r="P77" s="219">
        <v>42</v>
      </c>
      <c r="Q77" s="322">
        <v>1.5</v>
      </c>
      <c r="R77" s="218"/>
      <c r="S77" s="322"/>
      <c r="T77" s="218"/>
      <c r="U77" s="320"/>
      <c r="V77" s="221"/>
      <c r="W77" s="322"/>
      <c r="X77" s="221"/>
      <c r="Y77" s="322"/>
      <c r="Z77" s="221"/>
      <c r="AA77" s="322"/>
      <c r="AC77" s="324">
        <f>ELO!P47</f>
        <v>1074</v>
      </c>
    </row>
    <row r="78" spans="1:29" ht="18" thickBot="1" x14ac:dyDescent="0.35">
      <c r="A78" s="77">
        <v>0</v>
      </c>
      <c r="B78" s="81">
        <v>1000</v>
      </c>
      <c r="C78" s="52" t="s">
        <v>329</v>
      </c>
      <c r="D78" s="25"/>
      <c r="E78" s="329"/>
      <c r="F78" s="227">
        <v>0</v>
      </c>
      <c r="G78" s="321"/>
      <c r="H78" s="224">
        <v>0</v>
      </c>
      <c r="I78" s="323"/>
      <c r="J78" s="292">
        <v>0.5</v>
      </c>
      <c r="K78" s="321"/>
      <c r="L78" s="224">
        <v>0</v>
      </c>
      <c r="M78" s="321"/>
      <c r="N78" s="223">
        <v>0</v>
      </c>
      <c r="O78" s="323"/>
      <c r="P78" s="224">
        <v>1</v>
      </c>
      <c r="Q78" s="323"/>
      <c r="R78" s="224"/>
      <c r="S78" s="323"/>
      <c r="T78" s="224"/>
      <c r="U78" s="321"/>
      <c r="V78" s="223"/>
      <c r="W78" s="323"/>
      <c r="X78" s="223"/>
      <c r="Y78" s="323"/>
      <c r="Z78" s="223"/>
      <c r="AA78" s="323"/>
      <c r="AC78" s="325"/>
    </row>
    <row r="79" spans="1:29" x14ac:dyDescent="0.3">
      <c r="A79" s="326">
        <v>38</v>
      </c>
      <c r="B79" s="327"/>
      <c r="C79" s="51" t="s">
        <v>255</v>
      </c>
      <c r="D79" s="25"/>
      <c r="E79" s="328">
        <v>0</v>
      </c>
      <c r="F79" s="218">
        <v>29</v>
      </c>
      <c r="G79" s="320">
        <v>1</v>
      </c>
      <c r="H79" s="218">
        <v>31</v>
      </c>
      <c r="I79" s="322">
        <v>2</v>
      </c>
      <c r="J79" s="218">
        <v>18</v>
      </c>
      <c r="K79" s="330">
        <v>3</v>
      </c>
      <c r="L79" s="310">
        <v>2</v>
      </c>
      <c r="M79" s="330">
        <v>3</v>
      </c>
      <c r="N79" s="220">
        <v>17</v>
      </c>
      <c r="O79" s="330">
        <v>4</v>
      </c>
      <c r="P79" s="218">
        <v>16</v>
      </c>
      <c r="Q79" s="322">
        <v>4</v>
      </c>
      <c r="R79" s="219"/>
      <c r="S79" s="322"/>
      <c r="T79" s="221"/>
      <c r="U79" s="320"/>
      <c r="V79" s="221"/>
      <c r="W79" s="322"/>
      <c r="X79" s="221"/>
      <c r="Y79" s="322"/>
      <c r="Z79" s="221"/>
      <c r="AA79" s="322"/>
      <c r="AC79" s="324" t="e">
        <f>ELO!P46</f>
        <v>#DIV/0!</v>
      </c>
    </row>
    <row r="80" spans="1:29" ht="18" thickBot="1" x14ac:dyDescent="0.35">
      <c r="A80" s="77">
        <v>0</v>
      </c>
      <c r="B80" s="81">
        <v>0</v>
      </c>
      <c r="C80" s="52" t="s">
        <v>315</v>
      </c>
      <c r="D80" s="25"/>
      <c r="E80" s="329"/>
      <c r="F80" s="227">
        <v>1</v>
      </c>
      <c r="G80" s="321"/>
      <c r="H80" s="222">
        <v>1</v>
      </c>
      <c r="I80" s="323"/>
      <c r="J80" s="224">
        <v>1</v>
      </c>
      <c r="K80" s="331"/>
      <c r="L80" s="309">
        <v>0</v>
      </c>
      <c r="M80" s="331"/>
      <c r="N80" s="224">
        <v>1</v>
      </c>
      <c r="O80" s="331"/>
      <c r="P80" s="223">
        <v>0</v>
      </c>
      <c r="Q80" s="323"/>
      <c r="R80" s="224"/>
      <c r="S80" s="323"/>
      <c r="T80" s="223"/>
      <c r="U80" s="321"/>
      <c r="V80" s="223"/>
      <c r="W80" s="323"/>
      <c r="X80" s="223"/>
      <c r="Y80" s="323"/>
      <c r="Z80" s="223"/>
      <c r="AA80" s="323"/>
      <c r="AC80" s="325"/>
    </row>
    <row r="81" spans="1:29" x14ac:dyDescent="0.3">
      <c r="A81" s="326">
        <v>39</v>
      </c>
      <c r="B81" s="327"/>
      <c r="C81" s="51" t="s">
        <v>332</v>
      </c>
      <c r="D81" s="25"/>
      <c r="E81" s="328">
        <v>0</v>
      </c>
      <c r="F81" s="220">
        <v>31</v>
      </c>
      <c r="G81" s="322">
        <v>0</v>
      </c>
      <c r="H81" s="218">
        <v>42</v>
      </c>
      <c r="I81" s="322">
        <v>1</v>
      </c>
      <c r="J81" s="220">
        <v>35</v>
      </c>
      <c r="K81" s="322">
        <v>2</v>
      </c>
      <c r="L81" s="218">
        <v>34</v>
      </c>
      <c r="M81" s="330">
        <v>3</v>
      </c>
      <c r="N81" s="291" t="s">
        <v>184</v>
      </c>
      <c r="O81" s="322">
        <v>3.5</v>
      </c>
      <c r="P81" s="218">
        <v>21</v>
      </c>
      <c r="Q81" s="320">
        <v>4.5</v>
      </c>
      <c r="R81" s="225"/>
      <c r="S81" s="322"/>
      <c r="T81" s="219"/>
      <c r="U81" s="320"/>
      <c r="V81" s="219"/>
      <c r="W81" s="320"/>
      <c r="X81" s="220"/>
      <c r="Y81" s="320"/>
      <c r="Z81" s="218"/>
      <c r="AA81" s="322"/>
      <c r="AC81" s="324">
        <f>ELO!P42</f>
        <v>1356</v>
      </c>
    </row>
    <row r="82" spans="1:29" ht="18" thickBot="1" x14ac:dyDescent="0.35">
      <c r="A82" s="77">
        <v>0</v>
      </c>
      <c r="B82" s="81">
        <v>0</v>
      </c>
      <c r="C82" s="52" t="s">
        <v>298</v>
      </c>
      <c r="D82" s="25"/>
      <c r="E82" s="329"/>
      <c r="F82" s="222">
        <v>0</v>
      </c>
      <c r="G82" s="323"/>
      <c r="H82" s="224">
        <v>1</v>
      </c>
      <c r="I82" s="323"/>
      <c r="J82" s="222">
        <v>1</v>
      </c>
      <c r="K82" s="323"/>
      <c r="L82" s="222">
        <v>1</v>
      </c>
      <c r="M82" s="331"/>
      <c r="N82" s="292">
        <v>0.5</v>
      </c>
      <c r="O82" s="323"/>
      <c r="P82" s="224">
        <v>1</v>
      </c>
      <c r="Q82" s="321"/>
      <c r="R82" s="224"/>
      <c r="S82" s="323"/>
      <c r="T82" s="224"/>
      <c r="U82" s="321"/>
      <c r="V82" s="224"/>
      <c r="W82" s="321"/>
      <c r="X82" s="224"/>
      <c r="Y82" s="321"/>
      <c r="Z82" s="224"/>
      <c r="AA82" s="323"/>
      <c r="AC82" s="325"/>
    </row>
    <row r="83" spans="1:29" x14ac:dyDescent="0.3">
      <c r="A83" s="326">
        <v>40</v>
      </c>
      <c r="B83" s="327"/>
      <c r="C83" s="51" t="s">
        <v>262</v>
      </c>
      <c r="D83" s="25"/>
      <c r="E83" s="328">
        <v>0</v>
      </c>
      <c r="F83" s="218">
        <v>17</v>
      </c>
      <c r="G83" s="320">
        <v>0</v>
      </c>
      <c r="H83" s="291" t="s">
        <v>184</v>
      </c>
      <c r="I83" s="320">
        <v>0.5</v>
      </c>
      <c r="J83" s="291" t="s">
        <v>184</v>
      </c>
      <c r="K83" s="320">
        <v>1</v>
      </c>
      <c r="L83" s="291" t="s">
        <v>184</v>
      </c>
      <c r="M83" s="322">
        <v>1.5</v>
      </c>
      <c r="N83" s="291" t="s">
        <v>184</v>
      </c>
      <c r="O83" s="322">
        <v>2</v>
      </c>
      <c r="P83" s="291" t="s">
        <v>184</v>
      </c>
      <c r="Q83" s="322">
        <v>2.5</v>
      </c>
      <c r="R83" s="219"/>
      <c r="S83" s="322"/>
      <c r="T83" s="219"/>
      <c r="U83" s="320"/>
      <c r="V83" s="225"/>
      <c r="W83" s="322"/>
      <c r="X83" s="218"/>
      <c r="Y83" s="322"/>
      <c r="Z83" s="218"/>
      <c r="AA83" s="320"/>
      <c r="AC83" s="324">
        <f>ELO!P44</f>
        <v>1309</v>
      </c>
    </row>
    <row r="84" spans="1:29" ht="18" thickBot="1" x14ac:dyDescent="0.35">
      <c r="A84" s="77">
        <v>0</v>
      </c>
      <c r="B84" s="81">
        <v>0</v>
      </c>
      <c r="C84" s="52" t="s">
        <v>320</v>
      </c>
      <c r="D84" s="25"/>
      <c r="E84" s="329"/>
      <c r="F84" s="222">
        <v>0</v>
      </c>
      <c r="G84" s="321"/>
      <c r="H84" s="292">
        <v>0.5</v>
      </c>
      <c r="I84" s="321"/>
      <c r="J84" s="292">
        <v>0.5</v>
      </c>
      <c r="K84" s="321"/>
      <c r="L84" s="292">
        <v>0.5</v>
      </c>
      <c r="M84" s="323"/>
      <c r="N84" s="292">
        <v>0.5</v>
      </c>
      <c r="O84" s="323"/>
      <c r="P84" s="292">
        <v>0.5</v>
      </c>
      <c r="Q84" s="323"/>
      <c r="R84" s="224"/>
      <c r="S84" s="323"/>
      <c r="T84" s="224"/>
      <c r="U84" s="321"/>
      <c r="V84" s="224"/>
      <c r="W84" s="323"/>
      <c r="X84" s="224"/>
      <c r="Y84" s="323"/>
      <c r="Z84" s="224"/>
      <c r="AA84" s="321"/>
      <c r="AC84" s="325"/>
    </row>
    <row r="85" spans="1:29" x14ac:dyDescent="0.3">
      <c r="A85" s="326">
        <v>41</v>
      </c>
      <c r="B85" s="327"/>
      <c r="C85" s="51" t="s">
        <v>266</v>
      </c>
      <c r="D85" s="25"/>
      <c r="E85" s="328">
        <v>0</v>
      </c>
      <c r="F85" s="218">
        <v>33</v>
      </c>
      <c r="G85" s="320">
        <v>1</v>
      </c>
      <c r="H85" s="220">
        <v>25</v>
      </c>
      <c r="I85" s="320">
        <v>1</v>
      </c>
      <c r="J85" s="225">
        <v>34</v>
      </c>
      <c r="K85" s="320">
        <v>1</v>
      </c>
      <c r="L85" s="220">
        <v>30</v>
      </c>
      <c r="M85" s="320">
        <v>2</v>
      </c>
      <c r="N85" s="225">
        <v>18</v>
      </c>
      <c r="O85" s="320">
        <v>2.5</v>
      </c>
      <c r="P85" s="219">
        <v>24</v>
      </c>
      <c r="Q85" s="322">
        <v>3.5</v>
      </c>
      <c r="R85" s="225"/>
      <c r="S85" s="322"/>
      <c r="T85" s="219"/>
      <c r="U85" s="320"/>
      <c r="V85" s="225"/>
      <c r="W85" s="322"/>
      <c r="X85" s="219"/>
      <c r="Y85" s="322"/>
      <c r="Z85" s="228"/>
      <c r="AA85" s="320"/>
      <c r="AC85" s="324" t="e">
        <f>ELO!P46</f>
        <v>#DIV/0!</v>
      </c>
    </row>
    <row r="86" spans="1:29" ht="18" thickBot="1" x14ac:dyDescent="0.35">
      <c r="A86" s="77">
        <v>0</v>
      </c>
      <c r="B86" s="81">
        <v>0</v>
      </c>
      <c r="C86" s="52" t="s">
        <v>314</v>
      </c>
      <c r="D86" s="25"/>
      <c r="E86" s="329"/>
      <c r="F86" s="224">
        <v>1</v>
      </c>
      <c r="G86" s="321"/>
      <c r="H86" s="224">
        <v>0</v>
      </c>
      <c r="I86" s="321"/>
      <c r="J86" s="224">
        <v>0</v>
      </c>
      <c r="K86" s="321"/>
      <c r="L86" s="224">
        <v>1</v>
      </c>
      <c r="M86" s="321"/>
      <c r="N86" s="224">
        <v>0.5</v>
      </c>
      <c r="O86" s="321"/>
      <c r="P86" s="224">
        <v>1</v>
      </c>
      <c r="Q86" s="323"/>
      <c r="R86" s="224"/>
      <c r="S86" s="323"/>
      <c r="T86" s="224"/>
      <c r="U86" s="321"/>
      <c r="V86" s="224"/>
      <c r="W86" s="323"/>
      <c r="X86" s="224"/>
      <c r="Y86" s="323"/>
      <c r="Z86" s="227"/>
      <c r="AA86" s="321"/>
      <c r="AC86" s="325"/>
    </row>
    <row r="87" spans="1:29" x14ac:dyDescent="0.3">
      <c r="A87" s="326">
        <v>42</v>
      </c>
      <c r="B87" s="327"/>
      <c r="C87" s="51" t="s">
        <v>369</v>
      </c>
      <c r="D87" s="25"/>
      <c r="E87" s="328">
        <v>0</v>
      </c>
      <c r="F87" s="293" t="s">
        <v>415</v>
      </c>
      <c r="G87" s="320">
        <v>1</v>
      </c>
      <c r="H87" s="220">
        <v>39</v>
      </c>
      <c r="I87" s="320">
        <v>1</v>
      </c>
      <c r="J87" s="220">
        <v>43</v>
      </c>
      <c r="K87" s="320">
        <v>1</v>
      </c>
      <c r="L87" s="291" t="s">
        <v>184</v>
      </c>
      <c r="M87" s="320">
        <v>1.5</v>
      </c>
      <c r="N87" s="225">
        <v>35</v>
      </c>
      <c r="O87" s="320">
        <v>1.5</v>
      </c>
      <c r="P87" s="225">
        <v>37</v>
      </c>
      <c r="Q87" s="320">
        <v>1.5</v>
      </c>
      <c r="R87" s="221"/>
      <c r="S87" s="320"/>
      <c r="T87" s="221"/>
      <c r="U87" s="320"/>
      <c r="V87" s="221"/>
      <c r="W87" s="320"/>
      <c r="X87" s="218"/>
      <c r="Y87" s="322"/>
      <c r="Z87" s="219"/>
      <c r="AA87" s="320"/>
      <c r="AC87" s="324" t="e">
        <f>ELO!#REF!</f>
        <v>#REF!</v>
      </c>
    </row>
    <row r="88" spans="1:29" ht="18" thickBot="1" x14ac:dyDescent="0.35">
      <c r="A88" s="77">
        <v>0</v>
      </c>
      <c r="B88" s="81">
        <v>0</v>
      </c>
      <c r="C88" s="52" t="s">
        <v>372</v>
      </c>
      <c r="D88" s="25"/>
      <c r="E88" s="329"/>
      <c r="F88" s="294">
        <v>1</v>
      </c>
      <c r="G88" s="321"/>
      <c r="H88" s="223">
        <v>0</v>
      </c>
      <c r="I88" s="321"/>
      <c r="J88" s="223">
        <v>0</v>
      </c>
      <c r="K88" s="321"/>
      <c r="L88" s="292">
        <v>0.5</v>
      </c>
      <c r="M88" s="321"/>
      <c r="N88" s="223">
        <v>0</v>
      </c>
      <c r="O88" s="321"/>
      <c r="P88" s="223">
        <v>0</v>
      </c>
      <c r="Q88" s="321"/>
      <c r="R88" s="223"/>
      <c r="S88" s="321"/>
      <c r="T88" s="223"/>
      <c r="U88" s="321"/>
      <c r="V88" s="223"/>
      <c r="W88" s="321"/>
      <c r="X88" s="224"/>
      <c r="Y88" s="323"/>
      <c r="Z88" s="224"/>
      <c r="AA88" s="321"/>
      <c r="AC88" s="325"/>
    </row>
    <row r="89" spans="1:29" x14ac:dyDescent="0.3">
      <c r="A89" s="326">
        <v>43</v>
      </c>
      <c r="B89" s="327"/>
      <c r="C89" s="51" t="s">
        <v>252</v>
      </c>
      <c r="D89" s="25"/>
      <c r="E89" s="328">
        <v>0</v>
      </c>
      <c r="F89" s="220">
        <v>30</v>
      </c>
      <c r="G89" s="320">
        <v>0.5</v>
      </c>
      <c r="H89" s="220">
        <v>36</v>
      </c>
      <c r="I89" s="320">
        <v>0.5</v>
      </c>
      <c r="J89" s="225">
        <v>42</v>
      </c>
      <c r="K89" s="320">
        <v>1.5</v>
      </c>
      <c r="L89" s="225">
        <v>27</v>
      </c>
      <c r="M89" s="320">
        <v>1.5</v>
      </c>
      <c r="N89" s="225">
        <v>37</v>
      </c>
      <c r="O89" s="320">
        <v>2.5</v>
      </c>
      <c r="P89" s="291" t="s">
        <v>184</v>
      </c>
      <c r="Q89" s="320">
        <v>3</v>
      </c>
      <c r="R89" s="221"/>
      <c r="S89" s="320"/>
      <c r="T89" s="221"/>
      <c r="U89" s="320"/>
      <c r="V89" s="221"/>
      <c r="W89" s="320"/>
      <c r="X89" s="220"/>
      <c r="Y89" s="322"/>
      <c r="Z89" s="221"/>
      <c r="AA89" s="320"/>
      <c r="AC89" s="324" t="e">
        <f>ELO!#REF!</f>
        <v>#REF!</v>
      </c>
    </row>
    <row r="90" spans="1:29" ht="18" thickBot="1" x14ac:dyDescent="0.35">
      <c r="A90" s="77">
        <v>0</v>
      </c>
      <c r="B90" s="81">
        <v>0</v>
      </c>
      <c r="C90" s="52" t="s">
        <v>371</v>
      </c>
      <c r="D90" s="25"/>
      <c r="E90" s="329"/>
      <c r="F90" s="223">
        <v>0.5</v>
      </c>
      <c r="G90" s="321"/>
      <c r="H90" s="223">
        <v>0</v>
      </c>
      <c r="I90" s="321"/>
      <c r="J90" s="223">
        <v>1</v>
      </c>
      <c r="K90" s="321"/>
      <c r="L90" s="223">
        <v>0</v>
      </c>
      <c r="M90" s="321"/>
      <c r="N90" s="223">
        <v>1</v>
      </c>
      <c r="O90" s="321"/>
      <c r="P90" s="292">
        <v>0.5</v>
      </c>
      <c r="Q90" s="321"/>
      <c r="R90" s="223"/>
      <c r="S90" s="321"/>
      <c r="T90" s="223"/>
      <c r="U90" s="321"/>
      <c r="V90" s="223"/>
      <c r="W90" s="321"/>
      <c r="X90" s="224"/>
      <c r="Y90" s="323"/>
      <c r="Z90" s="223"/>
      <c r="AA90" s="321"/>
      <c r="AC90" s="325"/>
    </row>
    <row r="91" spans="1:29" x14ac:dyDescent="0.3">
      <c r="A91" s="132"/>
      <c r="B91" s="133"/>
      <c r="C91" s="27"/>
      <c r="D91" s="25"/>
      <c r="E91" s="134"/>
      <c r="F91" s="23"/>
      <c r="G91" s="24"/>
      <c r="H91" s="23"/>
      <c r="I91" s="24"/>
      <c r="J91" s="23"/>
      <c r="K91" s="24"/>
      <c r="L91" s="23"/>
      <c r="M91" s="24"/>
      <c r="N91" s="23"/>
      <c r="O91" s="24"/>
      <c r="P91" s="23"/>
      <c r="Q91" s="24"/>
      <c r="R91" s="23"/>
      <c r="S91" s="24"/>
      <c r="T91" s="23"/>
      <c r="U91" s="24"/>
      <c r="V91" s="23"/>
      <c r="W91" s="24"/>
      <c r="X91" s="23"/>
      <c r="Y91" s="24"/>
      <c r="Z91" s="23"/>
      <c r="AA91" s="24"/>
      <c r="AC91" s="135"/>
    </row>
    <row r="92" spans="1:29" x14ac:dyDescent="0.3">
      <c r="A92" s="28" t="s">
        <v>215</v>
      </c>
      <c r="B92" s="83"/>
      <c r="F92" s="29"/>
      <c r="G92" s="30"/>
      <c r="H92" s="31"/>
      <c r="I92" s="31"/>
      <c r="J92" s="31"/>
      <c r="K92" s="31"/>
      <c r="L92" s="31"/>
      <c r="M92" s="31"/>
    </row>
    <row r="93" spans="1:29" x14ac:dyDescent="0.3">
      <c r="A93" s="32">
        <v>1881</v>
      </c>
      <c r="B93" s="82"/>
      <c r="F93" s="29"/>
      <c r="G93" s="30"/>
      <c r="H93" s="31"/>
      <c r="I93" s="31"/>
      <c r="J93" s="31"/>
      <c r="K93" s="31"/>
      <c r="L93" s="31"/>
      <c r="M93" s="31"/>
    </row>
    <row r="94" spans="1:29" x14ac:dyDescent="0.3">
      <c r="A94" s="33"/>
      <c r="B94" s="84"/>
      <c r="F94" s="29"/>
      <c r="G94" s="30"/>
      <c r="H94" s="31"/>
      <c r="I94" s="31"/>
      <c r="J94" s="31"/>
      <c r="K94" s="31"/>
      <c r="L94" s="31"/>
      <c r="M94" s="31"/>
    </row>
    <row r="95" spans="1:29" x14ac:dyDescent="0.3">
      <c r="A95" s="28" t="s">
        <v>17</v>
      </c>
      <c r="B95" s="83"/>
      <c r="F95" s="31">
        <v>17</v>
      </c>
      <c r="G95" s="30"/>
      <c r="H95" s="31">
        <v>17</v>
      </c>
      <c r="I95" s="31"/>
      <c r="J95" s="31">
        <v>18</v>
      </c>
      <c r="K95" s="31"/>
      <c r="L95" s="31">
        <v>17</v>
      </c>
      <c r="M95" s="31"/>
      <c r="N95" s="17">
        <v>18</v>
      </c>
      <c r="P95" s="17">
        <v>19</v>
      </c>
    </row>
    <row r="96" spans="1:29" s="39" customFormat="1" x14ac:dyDescent="0.3">
      <c r="A96" s="34" t="s">
        <v>69</v>
      </c>
      <c r="B96" s="85"/>
      <c r="C96" s="35"/>
      <c r="D96" s="36"/>
      <c r="E96" s="66"/>
      <c r="F96" s="37">
        <v>2</v>
      </c>
      <c r="G96" s="38"/>
      <c r="H96" s="37">
        <v>1</v>
      </c>
      <c r="I96" s="37"/>
      <c r="J96" s="37"/>
      <c r="K96" s="37"/>
      <c r="L96" s="37">
        <v>1</v>
      </c>
      <c r="M96" s="37"/>
      <c r="N96" s="39">
        <v>1</v>
      </c>
      <c r="Z96" s="39">
        <v>6</v>
      </c>
    </row>
    <row r="97" spans="1:27" s="18" customFormat="1" x14ac:dyDescent="0.3">
      <c r="A97" s="40" t="s">
        <v>18</v>
      </c>
      <c r="B97" s="86"/>
      <c r="C97" s="41"/>
      <c r="D97" s="22"/>
      <c r="E97" s="67"/>
      <c r="F97" s="42">
        <f>F95+F96</f>
        <v>19</v>
      </c>
      <c r="G97" s="43"/>
      <c r="H97" s="42">
        <f>F97+H95+H96</f>
        <v>37</v>
      </c>
      <c r="I97" s="42"/>
      <c r="J97" s="42">
        <f>H97+J95+J96</f>
        <v>55</v>
      </c>
      <c r="K97" s="42"/>
      <c r="L97" s="42">
        <f>J97+L95+L96</f>
        <v>73</v>
      </c>
      <c r="M97" s="42"/>
      <c r="N97" s="42">
        <f>L97+N95+N96</f>
        <v>92</v>
      </c>
      <c r="P97" s="42">
        <f>N97+P95+P96</f>
        <v>111</v>
      </c>
      <c r="Q97" s="42"/>
      <c r="R97" s="42">
        <f>P97+R95+R96</f>
        <v>111</v>
      </c>
      <c r="S97" s="42"/>
      <c r="T97" s="42">
        <f>R97+T95+T96</f>
        <v>111</v>
      </c>
      <c r="V97" s="42">
        <f>T97+V95+V96</f>
        <v>111</v>
      </c>
      <c r="W97" s="42"/>
      <c r="X97" s="42">
        <f>V97+X95+X96</f>
        <v>111</v>
      </c>
      <c r="Y97" s="42"/>
      <c r="Z97" s="42">
        <f>X97+Z95+Z96</f>
        <v>117</v>
      </c>
      <c r="AA97" s="42"/>
    </row>
    <row r="98" spans="1:27" x14ac:dyDescent="0.3">
      <c r="F98" s="31"/>
      <c r="G98" s="31"/>
      <c r="H98" s="31"/>
      <c r="I98" s="31"/>
      <c r="J98" s="31"/>
      <c r="K98" s="31"/>
      <c r="L98" s="31"/>
      <c r="M98" s="31"/>
    </row>
    <row r="99" spans="1:27" x14ac:dyDescent="0.3">
      <c r="F99" s="31"/>
      <c r="G99" s="31"/>
      <c r="H99" s="31"/>
      <c r="I99" s="31"/>
      <c r="J99" s="31"/>
      <c r="K99" s="31"/>
      <c r="L99" s="31"/>
      <c r="M99" s="31"/>
    </row>
    <row r="100" spans="1:27" x14ac:dyDescent="0.3">
      <c r="F100" s="31"/>
      <c r="G100" s="31"/>
      <c r="H100" s="31"/>
      <c r="I100" s="31"/>
      <c r="J100" s="31"/>
      <c r="K100" s="31"/>
      <c r="L100" s="31"/>
      <c r="M100" s="31"/>
    </row>
    <row r="101" spans="1:27" x14ac:dyDescent="0.3">
      <c r="F101" s="31"/>
      <c r="G101" s="31"/>
      <c r="H101" s="31"/>
      <c r="I101" s="31"/>
      <c r="J101" s="31"/>
      <c r="K101" s="31"/>
      <c r="L101" s="31"/>
      <c r="M101" s="31"/>
    </row>
    <row r="102" spans="1:27" x14ac:dyDescent="0.3">
      <c r="F102" s="31"/>
      <c r="G102" s="31"/>
      <c r="H102" s="31"/>
      <c r="I102" s="31"/>
      <c r="J102" s="31"/>
      <c r="K102" s="31"/>
      <c r="L102" s="31"/>
      <c r="M102" s="31"/>
    </row>
  </sheetData>
  <mergeCells count="625">
    <mergeCell ref="U63:U64"/>
    <mergeCell ref="W63:W64"/>
    <mergeCell ref="Y63:Y64"/>
    <mergeCell ref="AA63:AA64"/>
    <mergeCell ref="AC63:AC64"/>
    <mergeCell ref="A63:B63"/>
    <mergeCell ref="E63:E64"/>
    <mergeCell ref="G63:G64"/>
    <mergeCell ref="I63:I64"/>
    <mergeCell ref="K63:K64"/>
    <mergeCell ref="M63:M64"/>
    <mergeCell ref="O63:O64"/>
    <mergeCell ref="Q63:Q64"/>
    <mergeCell ref="S63:S64"/>
    <mergeCell ref="AC57:AC58"/>
    <mergeCell ref="A7:B7"/>
    <mergeCell ref="E7:E8"/>
    <mergeCell ref="G7:G8"/>
    <mergeCell ref="I7:I8"/>
    <mergeCell ref="K7:K8"/>
    <mergeCell ref="A57:B57"/>
    <mergeCell ref="E57:E58"/>
    <mergeCell ref="G57:G58"/>
    <mergeCell ref="I57:I58"/>
    <mergeCell ref="K57:K58"/>
    <mergeCell ref="M57:M58"/>
    <mergeCell ref="O57:O58"/>
    <mergeCell ref="Q57:Q58"/>
    <mergeCell ref="S57:S58"/>
    <mergeCell ref="O7:O8"/>
    <mergeCell ref="Q7:Q8"/>
    <mergeCell ref="S7:S8"/>
    <mergeCell ref="S49:S50"/>
    <mergeCell ref="U49:U50"/>
    <mergeCell ref="S39:S40"/>
    <mergeCell ref="W39:W40"/>
    <mergeCell ref="Y39:Y40"/>
    <mergeCell ref="AA39:AA40"/>
    <mergeCell ref="S37:S38"/>
    <mergeCell ref="S35:S36"/>
    <mergeCell ref="U57:U58"/>
    <mergeCell ref="W57:W58"/>
    <mergeCell ref="Y57:Y58"/>
    <mergeCell ref="AA57:AA58"/>
    <mergeCell ref="U7:U8"/>
    <mergeCell ref="W7:W8"/>
    <mergeCell ref="Q21:Q22"/>
    <mergeCell ref="S19:S20"/>
    <mergeCell ref="Q27:Q28"/>
    <mergeCell ref="U33:U34"/>
    <mergeCell ref="W33:W34"/>
    <mergeCell ref="Y33:Y34"/>
    <mergeCell ref="U15:U16"/>
    <mergeCell ref="S27:S28"/>
    <mergeCell ref="W21:W22"/>
    <mergeCell ref="S21:S22"/>
    <mergeCell ref="S25:S26"/>
    <mergeCell ref="Q29:Q30"/>
    <mergeCell ref="S29:S30"/>
    <mergeCell ref="U29:U30"/>
    <mergeCell ref="W29:W30"/>
    <mergeCell ref="Y29:Y30"/>
    <mergeCell ref="A51:B51"/>
    <mergeCell ref="E51:E52"/>
    <mergeCell ref="G51:G52"/>
    <mergeCell ref="I51:I52"/>
    <mergeCell ref="K51:K52"/>
    <mergeCell ref="M51:M52"/>
    <mergeCell ref="O51:O52"/>
    <mergeCell ref="Q51:Q52"/>
    <mergeCell ref="Y11:Y12"/>
    <mergeCell ref="W17:W18"/>
    <mergeCell ref="S33:S34"/>
    <mergeCell ref="W15:W16"/>
    <mergeCell ref="U19:U20"/>
    <mergeCell ref="Y15:Y16"/>
    <mergeCell ref="Q33:Q34"/>
    <mergeCell ref="W49:W50"/>
    <mergeCell ref="Y49:Y50"/>
    <mergeCell ref="O29:O30"/>
    <mergeCell ref="O37:O38"/>
    <mergeCell ref="Q37:Q38"/>
    <mergeCell ref="O35:O36"/>
    <mergeCell ref="Q35:Q36"/>
    <mergeCell ref="O39:O40"/>
    <mergeCell ref="Q39:Q40"/>
    <mergeCell ref="A53:B53"/>
    <mergeCell ref="E53:E54"/>
    <mergeCell ref="G53:G54"/>
    <mergeCell ref="I53:I54"/>
    <mergeCell ref="K53:K54"/>
    <mergeCell ref="M53:M54"/>
    <mergeCell ref="O53:O54"/>
    <mergeCell ref="Q53:Q54"/>
    <mergeCell ref="S53:S54"/>
    <mergeCell ref="AC29:AC30"/>
    <mergeCell ref="A31:B31"/>
    <mergeCell ref="E31:E32"/>
    <mergeCell ref="G31:G32"/>
    <mergeCell ref="I31:I32"/>
    <mergeCell ref="K31:K32"/>
    <mergeCell ref="M31:M32"/>
    <mergeCell ref="O31:O32"/>
    <mergeCell ref="Q31:Q32"/>
    <mergeCell ref="S31:S32"/>
    <mergeCell ref="U31:U32"/>
    <mergeCell ref="W31:W32"/>
    <mergeCell ref="Y31:Y32"/>
    <mergeCell ref="AA31:AA32"/>
    <mergeCell ref="AC31:AC32"/>
    <mergeCell ref="AA29:AA30"/>
    <mergeCell ref="U85:U86"/>
    <mergeCell ref="W85:W86"/>
    <mergeCell ref="Y85:Y86"/>
    <mergeCell ref="AA85:AA86"/>
    <mergeCell ref="AC85:AC86"/>
    <mergeCell ref="A85:B85"/>
    <mergeCell ref="E85:E86"/>
    <mergeCell ref="G85:G86"/>
    <mergeCell ref="I85:I86"/>
    <mergeCell ref="K85:K86"/>
    <mergeCell ref="M85:M86"/>
    <mergeCell ref="O85:O86"/>
    <mergeCell ref="Q85:Q86"/>
    <mergeCell ref="S85:S86"/>
    <mergeCell ref="AA83:AA84"/>
    <mergeCell ref="AC83:AC84"/>
    <mergeCell ref="A83:B83"/>
    <mergeCell ref="E83:E84"/>
    <mergeCell ref="G83:G84"/>
    <mergeCell ref="I83:I84"/>
    <mergeCell ref="K83:K84"/>
    <mergeCell ref="M83:M84"/>
    <mergeCell ref="O83:O84"/>
    <mergeCell ref="Q83:Q84"/>
    <mergeCell ref="S83:S84"/>
    <mergeCell ref="A77:B77"/>
    <mergeCell ref="E77:E78"/>
    <mergeCell ref="G77:G78"/>
    <mergeCell ref="I77:I78"/>
    <mergeCell ref="K77:K78"/>
    <mergeCell ref="M77:M78"/>
    <mergeCell ref="U83:U84"/>
    <mergeCell ref="W83:W84"/>
    <mergeCell ref="Y83:Y84"/>
    <mergeCell ref="A79:B79"/>
    <mergeCell ref="E79:E80"/>
    <mergeCell ref="G79:G80"/>
    <mergeCell ref="I79:I80"/>
    <mergeCell ref="K79:K80"/>
    <mergeCell ref="A81:B81"/>
    <mergeCell ref="E81:E82"/>
    <mergeCell ref="G81:G82"/>
    <mergeCell ref="I81:I82"/>
    <mergeCell ref="K81:K82"/>
    <mergeCell ref="Y79:Y80"/>
    <mergeCell ref="O77:O78"/>
    <mergeCell ref="Q77:Q78"/>
    <mergeCell ref="S77:S78"/>
    <mergeCell ref="AA79:AA80"/>
    <mergeCell ref="AC79:AC80"/>
    <mergeCell ref="U81:U82"/>
    <mergeCell ref="W81:W82"/>
    <mergeCell ref="Y81:Y82"/>
    <mergeCell ref="AA81:AA82"/>
    <mergeCell ref="AC81:AC82"/>
    <mergeCell ref="M81:M82"/>
    <mergeCell ref="O81:O82"/>
    <mergeCell ref="Q81:Q82"/>
    <mergeCell ref="S81:S82"/>
    <mergeCell ref="M79:M80"/>
    <mergeCell ref="O79:O80"/>
    <mergeCell ref="Q79:Q80"/>
    <mergeCell ref="S79:S80"/>
    <mergeCell ref="U79:U80"/>
    <mergeCell ref="W79:W80"/>
    <mergeCell ref="Q75:Q76"/>
    <mergeCell ref="S75:S76"/>
    <mergeCell ref="U75:U76"/>
    <mergeCell ref="W75:W76"/>
    <mergeCell ref="Y75:Y76"/>
    <mergeCell ref="AA75:AA76"/>
    <mergeCell ref="U77:U78"/>
    <mergeCell ref="W77:W78"/>
    <mergeCell ref="AC75:AC76"/>
    <mergeCell ref="A75:B75"/>
    <mergeCell ref="E75:E76"/>
    <mergeCell ref="G75:G76"/>
    <mergeCell ref="I75:I76"/>
    <mergeCell ref="K75:K76"/>
    <mergeCell ref="A73:B73"/>
    <mergeCell ref="E73:E74"/>
    <mergeCell ref="G73:G74"/>
    <mergeCell ref="I73:I74"/>
    <mergeCell ref="K73:K74"/>
    <mergeCell ref="M73:M74"/>
    <mergeCell ref="O73:O74"/>
    <mergeCell ref="Q73:Q74"/>
    <mergeCell ref="S73:S74"/>
    <mergeCell ref="A71:B71"/>
    <mergeCell ref="E71:E72"/>
    <mergeCell ref="G71:G72"/>
    <mergeCell ref="I71:I72"/>
    <mergeCell ref="K71:K72"/>
    <mergeCell ref="M71:M72"/>
    <mergeCell ref="O71:O72"/>
    <mergeCell ref="Q71:Q72"/>
    <mergeCell ref="S71:S72"/>
    <mergeCell ref="U67:U68"/>
    <mergeCell ref="W67:W68"/>
    <mergeCell ref="Y67:Y68"/>
    <mergeCell ref="AA67:AA68"/>
    <mergeCell ref="AC67:AC68"/>
    <mergeCell ref="A67:B67"/>
    <mergeCell ref="E67:E68"/>
    <mergeCell ref="G67:G68"/>
    <mergeCell ref="I67:I68"/>
    <mergeCell ref="K67:K68"/>
    <mergeCell ref="M67:M68"/>
    <mergeCell ref="O67:O68"/>
    <mergeCell ref="Q67:Q68"/>
    <mergeCell ref="S67:S68"/>
    <mergeCell ref="U59:U60"/>
    <mergeCell ref="W59:W60"/>
    <mergeCell ref="Y59:Y60"/>
    <mergeCell ref="AA59:AA60"/>
    <mergeCell ref="AC59:AC60"/>
    <mergeCell ref="A55:B55"/>
    <mergeCell ref="E55:E56"/>
    <mergeCell ref="G55:G56"/>
    <mergeCell ref="I55:I56"/>
    <mergeCell ref="K55:K56"/>
    <mergeCell ref="A59:B59"/>
    <mergeCell ref="E59:E60"/>
    <mergeCell ref="G59:G60"/>
    <mergeCell ref="I59:I60"/>
    <mergeCell ref="K59:K60"/>
    <mergeCell ref="M59:M60"/>
    <mergeCell ref="O59:O60"/>
    <mergeCell ref="Q59:Q60"/>
    <mergeCell ref="S59:S60"/>
    <mergeCell ref="M55:M56"/>
    <mergeCell ref="O55:O56"/>
    <mergeCell ref="Q55:Q56"/>
    <mergeCell ref="S55:S56"/>
    <mergeCell ref="U55:U56"/>
    <mergeCell ref="AA45:AA46"/>
    <mergeCell ref="M45:M46"/>
    <mergeCell ref="U45:U46"/>
    <mergeCell ref="W45:W46"/>
    <mergeCell ref="W55:W56"/>
    <mergeCell ref="Y55:Y56"/>
    <mergeCell ref="AA55:AA56"/>
    <mergeCell ref="AC55:AC56"/>
    <mergeCell ref="U51:U52"/>
    <mergeCell ref="W51:W52"/>
    <mergeCell ref="Y51:Y52"/>
    <mergeCell ref="AA51:AA52"/>
    <mergeCell ref="AC51:AC52"/>
    <mergeCell ref="AC49:AC50"/>
    <mergeCell ref="U53:U54"/>
    <mergeCell ref="W53:W54"/>
    <mergeCell ref="Y53:Y54"/>
    <mergeCell ref="AA53:AA54"/>
    <mergeCell ref="AC53:AC54"/>
    <mergeCell ref="S51:S52"/>
    <mergeCell ref="AA49:AA50"/>
    <mergeCell ref="G45:G46"/>
    <mergeCell ref="I45:I46"/>
    <mergeCell ref="K45:K46"/>
    <mergeCell ref="O45:O46"/>
    <mergeCell ref="Q45:Q46"/>
    <mergeCell ref="S45:S46"/>
    <mergeCell ref="Y45:Y46"/>
    <mergeCell ref="A49:B49"/>
    <mergeCell ref="E49:E50"/>
    <mergeCell ref="G49:G50"/>
    <mergeCell ref="I49:I50"/>
    <mergeCell ref="K49:K50"/>
    <mergeCell ref="M49:M50"/>
    <mergeCell ref="O49:O50"/>
    <mergeCell ref="Q49:Q50"/>
    <mergeCell ref="Y21:Y22"/>
    <mergeCell ref="AA15:AA16"/>
    <mergeCell ref="AA13:AA14"/>
    <mergeCell ref="U9:U10"/>
    <mergeCell ref="S15:S16"/>
    <mergeCell ref="Y17:Y18"/>
    <mergeCell ref="AA17:AA18"/>
    <mergeCell ref="AC45:AC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U47:U48"/>
    <mergeCell ref="W47:W48"/>
    <mergeCell ref="Y47:Y48"/>
    <mergeCell ref="AA47:AA48"/>
    <mergeCell ref="AC47:AC48"/>
    <mergeCell ref="A45:B45"/>
    <mergeCell ref="E45:E46"/>
    <mergeCell ref="AC5:AC6"/>
    <mergeCell ref="AC9:AC10"/>
    <mergeCell ref="W9:W10"/>
    <mergeCell ref="Y9:Y10"/>
    <mergeCell ref="W13:W14"/>
    <mergeCell ref="Y13:Y14"/>
    <mergeCell ref="AC15:AC16"/>
    <mergeCell ref="AC11:AC12"/>
    <mergeCell ref="AC13:AC14"/>
    <mergeCell ref="Y7:Y8"/>
    <mergeCell ref="AA7:AA8"/>
    <mergeCell ref="AC7:AC8"/>
    <mergeCell ref="AA9:AA10"/>
    <mergeCell ref="W11:W12"/>
    <mergeCell ref="AC17:AC18"/>
    <mergeCell ref="AA11:AA12"/>
    <mergeCell ref="S9:S10"/>
    <mergeCell ref="S11:S12"/>
    <mergeCell ref="S17:S18"/>
    <mergeCell ref="U11:U12"/>
    <mergeCell ref="AC35:AC36"/>
    <mergeCell ref="AA35:AA36"/>
    <mergeCell ref="AC19:AC20"/>
    <mergeCell ref="AC21:AC22"/>
    <mergeCell ref="U21:U22"/>
    <mergeCell ref="AA21:AA22"/>
    <mergeCell ref="AA19:AA20"/>
    <mergeCell ref="Y19:Y20"/>
    <mergeCell ref="W19:W20"/>
    <mergeCell ref="U27:U28"/>
    <mergeCell ref="W23:W24"/>
    <mergeCell ref="Y23:Y24"/>
    <mergeCell ref="AA23:AA24"/>
    <mergeCell ref="W25:W26"/>
    <mergeCell ref="AA25:AA26"/>
    <mergeCell ref="Y25:Y26"/>
    <mergeCell ref="U13:U14"/>
    <mergeCell ref="S13:S14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P3:Q3"/>
    <mergeCell ref="J4:K4"/>
    <mergeCell ref="O9:O10"/>
    <mergeCell ref="Q5:Q6"/>
    <mergeCell ref="M17:M18"/>
    <mergeCell ref="M15:M16"/>
    <mergeCell ref="P4:Q4"/>
    <mergeCell ref="N3:O3"/>
    <mergeCell ref="M5:M6"/>
    <mergeCell ref="L3:M3"/>
    <mergeCell ref="M13:M14"/>
    <mergeCell ref="K13:K14"/>
    <mergeCell ref="M11:M12"/>
    <mergeCell ref="L4:M4"/>
    <mergeCell ref="N4:O4"/>
    <mergeCell ref="K9:K10"/>
    <mergeCell ref="M9:M10"/>
    <mergeCell ref="Q15:Q16"/>
    <mergeCell ref="Q9:Q10"/>
    <mergeCell ref="O5:O6"/>
    <mergeCell ref="Q13:Q14"/>
    <mergeCell ref="O15:O16"/>
    <mergeCell ref="O11:O12"/>
    <mergeCell ref="M7:M8"/>
    <mergeCell ref="A37:B37"/>
    <mergeCell ref="E37:E38"/>
    <mergeCell ref="A33:B33"/>
    <mergeCell ref="A35:B35"/>
    <mergeCell ref="A25:B25"/>
    <mergeCell ref="A27:B27"/>
    <mergeCell ref="E25:E26"/>
    <mergeCell ref="E27:E28"/>
    <mergeCell ref="E33:E34"/>
    <mergeCell ref="E35:E36"/>
    <mergeCell ref="A29:B29"/>
    <mergeCell ref="E29:E30"/>
    <mergeCell ref="A21:B21"/>
    <mergeCell ref="A17:B17"/>
    <mergeCell ref="E15:E16"/>
    <mergeCell ref="I17:I18"/>
    <mergeCell ref="K17:K18"/>
    <mergeCell ref="G17:G18"/>
    <mergeCell ref="G15:G16"/>
    <mergeCell ref="I15:I16"/>
    <mergeCell ref="K15:K16"/>
    <mergeCell ref="G21:G22"/>
    <mergeCell ref="E17:E18"/>
    <mergeCell ref="E19:E20"/>
    <mergeCell ref="G19:G20"/>
    <mergeCell ref="A19:B19"/>
    <mergeCell ref="E21:E22"/>
    <mergeCell ref="K19:K20"/>
    <mergeCell ref="I19:I20"/>
    <mergeCell ref="I21:I22"/>
    <mergeCell ref="K21:K22"/>
    <mergeCell ref="A3:B3"/>
    <mergeCell ref="A5:B5"/>
    <mergeCell ref="A9:B9"/>
    <mergeCell ref="A11:B11"/>
    <mergeCell ref="A13:B13"/>
    <mergeCell ref="H3:I3"/>
    <mergeCell ref="J3:K3"/>
    <mergeCell ref="A15:B15"/>
    <mergeCell ref="E5:E6"/>
    <mergeCell ref="E9:E10"/>
    <mergeCell ref="E11:E12"/>
    <mergeCell ref="E13:E14"/>
    <mergeCell ref="I5:I6"/>
    <mergeCell ref="K5:K6"/>
    <mergeCell ref="G11:G12"/>
    <mergeCell ref="G13:G14"/>
    <mergeCell ref="F3:G3"/>
    <mergeCell ref="G5:G6"/>
    <mergeCell ref="G9:G10"/>
    <mergeCell ref="I9:I10"/>
    <mergeCell ref="F4:G4"/>
    <mergeCell ref="H4:I4"/>
    <mergeCell ref="I11:I12"/>
    <mergeCell ref="K11:K12"/>
    <mergeCell ref="I13:I14"/>
    <mergeCell ref="O13:O14"/>
    <mergeCell ref="O19:O20"/>
    <mergeCell ref="Q11:Q12"/>
    <mergeCell ref="M21:M22"/>
    <mergeCell ref="M19:M20"/>
    <mergeCell ref="G37:G38"/>
    <mergeCell ref="G27:G28"/>
    <mergeCell ref="O27:O28"/>
    <mergeCell ref="M27:M28"/>
    <mergeCell ref="I33:I34"/>
    <mergeCell ref="G33:G34"/>
    <mergeCell ref="O33:O34"/>
    <mergeCell ref="G35:G36"/>
    <mergeCell ref="I35:I36"/>
    <mergeCell ref="I27:I28"/>
    <mergeCell ref="I37:I38"/>
    <mergeCell ref="K33:K34"/>
    <mergeCell ref="K37:K38"/>
    <mergeCell ref="K35:K36"/>
    <mergeCell ref="K27:K28"/>
    <mergeCell ref="M33:M34"/>
    <mergeCell ref="M37:M38"/>
    <mergeCell ref="O25:O26"/>
    <mergeCell ref="O21:O22"/>
    <mergeCell ref="I25:I26"/>
    <mergeCell ref="K25:K26"/>
    <mergeCell ref="U17:U18"/>
    <mergeCell ref="U25:U26"/>
    <mergeCell ref="G39:G40"/>
    <mergeCell ref="I39:I40"/>
    <mergeCell ref="K39:K40"/>
    <mergeCell ref="K23:K24"/>
    <mergeCell ref="I23:I24"/>
    <mergeCell ref="G23:G24"/>
    <mergeCell ref="G25:G26"/>
    <mergeCell ref="M25:M26"/>
    <mergeCell ref="Q25:Q26"/>
    <mergeCell ref="U23:U24"/>
    <mergeCell ref="Q19:Q20"/>
    <mergeCell ref="O17:O18"/>
    <mergeCell ref="Q17:Q18"/>
    <mergeCell ref="U39:U40"/>
    <mergeCell ref="M35:M36"/>
    <mergeCell ref="G29:G30"/>
    <mergeCell ref="I29:I30"/>
    <mergeCell ref="K29:K30"/>
    <mergeCell ref="M29:M30"/>
    <mergeCell ref="A43:B43"/>
    <mergeCell ref="E43:E44"/>
    <mergeCell ref="G43:G44"/>
    <mergeCell ref="I43:I44"/>
    <mergeCell ref="K43:K44"/>
    <mergeCell ref="A41:B41"/>
    <mergeCell ref="E41:E42"/>
    <mergeCell ref="G41:G42"/>
    <mergeCell ref="I41:I42"/>
    <mergeCell ref="K41:K42"/>
    <mergeCell ref="E23:E24"/>
    <mergeCell ref="A23:B23"/>
    <mergeCell ref="AC39:AC40"/>
    <mergeCell ref="AC43:AC44"/>
    <mergeCell ref="M43:M44"/>
    <mergeCell ref="O43:O44"/>
    <mergeCell ref="Q43:Q44"/>
    <mergeCell ref="S43:S44"/>
    <mergeCell ref="U43:U44"/>
    <mergeCell ref="W43:W44"/>
    <mergeCell ref="Y43:Y44"/>
    <mergeCell ref="AA43:AA44"/>
    <mergeCell ref="U41:U42"/>
    <mergeCell ref="W41:W42"/>
    <mergeCell ref="Y41:Y42"/>
    <mergeCell ref="AA41:AA42"/>
    <mergeCell ref="AC41:AC42"/>
    <mergeCell ref="M41:M42"/>
    <mergeCell ref="O41:O42"/>
    <mergeCell ref="Q41:Q42"/>
    <mergeCell ref="S41:S42"/>
    <mergeCell ref="M39:M40"/>
    <mergeCell ref="A39:B39"/>
    <mergeCell ref="E39:E40"/>
    <mergeCell ref="O61:O62"/>
    <mergeCell ref="Q61:Q62"/>
    <mergeCell ref="S61:S62"/>
    <mergeCell ref="AC23:AC24"/>
    <mergeCell ref="S23:S24"/>
    <mergeCell ref="Q23:Q24"/>
    <mergeCell ref="O23:O24"/>
    <mergeCell ref="M23:M24"/>
    <mergeCell ref="AC37:AC38"/>
    <mergeCell ref="Y37:Y38"/>
    <mergeCell ref="AA37:AA38"/>
    <mergeCell ref="W37:W38"/>
    <mergeCell ref="W35:W36"/>
    <mergeCell ref="AC25:AC26"/>
    <mergeCell ref="U37:U38"/>
    <mergeCell ref="Y35:Y36"/>
    <mergeCell ref="AA33:AA34"/>
    <mergeCell ref="W27:W28"/>
    <mergeCell ref="Y27:Y28"/>
    <mergeCell ref="AA27:AA28"/>
    <mergeCell ref="U35:U36"/>
    <mergeCell ref="AC27:AC28"/>
    <mergeCell ref="U61:U62"/>
    <mergeCell ref="AC33:AC34"/>
    <mergeCell ref="W61:W62"/>
    <mergeCell ref="Y61:Y62"/>
    <mergeCell ref="AA61:AA62"/>
    <mergeCell ref="AC61:AC62"/>
    <mergeCell ref="A65:B65"/>
    <mergeCell ref="E65:E66"/>
    <mergeCell ref="G65:G66"/>
    <mergeCell ref="I65:I66"/>
    <mergeCell ref="K65:K66"/>
    <mergeCell ref="M65:M66"/>
    <mergeCell ref="O65:O66"/>
    <mergeCell ref="Q65:Q66"/>
    <mergeCell ref="S65:S66"/>
    <mergeCell ref="U65:U66"/>
    <mergeCell ref="W65:W66"/>
    <mergeCell ref="Y65:Y66"/>
    <mergeCell ref="AA65:AA66"/>
    <mergeCell ref="AC65:AC66"/>
    <mergeCell ref="A61:B61"/>
    <mergeCell ref="E61:E62"/>
    <mergeCell ref="G61:G62"/>
    <mergeCell ref="I61:I62"/>
    <mergeCell ref="K61:K62"/>
    <mergeCell ref="M61:M62"/>
    <mergeCell ref="A69:B69"/>
    <mergeCell ref="E69:E70"/>
    <mergeCell ref="G69:G70"/>
    <mergeCell ref="I69:I70"/>
    <mergeCell ref="K69:K70"/>
    <mergeCell ref="M69:M70"/>
    <mergeCell ref="O69:O70"/>
    <mergeCell ref="Q69:Q70"/>
    <mergeCell ref="S69:S70"/>
    <mergeCell ref="M87:M88"/>
    <mergeCell ref="O87:O88"/>
    <mergeCell ref="Q87:Q88"/>
    <mergeCell ref="S87:S88"/>
    <mergeCell ref="U69:U70"/>
    <mergeCell ref="W69:W70"/>
    <mergeCell ref="Y69:Y70"/>
    <mergeCell ref="AA69:AA70"/>
    <mergeCell ref="AC69:AC70"/>
    <mergeCell ref="Y77:Y78"/>
    <mergeCell ref="U71:U72"/>
    <mergeCell ref="W71:W72"/>
    <mergeCell ref="Y71:Y72"/>
    <mergeCell ref="AA71:AA72"/>
    <mergeCell ref="AC71:AC72"/>
    <mergeCell ref="U73:U74"/>
    <mergeCell ref="W73:W74"/>
    <mergeCell ref="Y73:Y74"/>
    <mergeCell ref="AA73:AA74"/>
    <mergeCell ref="AC73:AC74"/>
    <mergeCell ref="AA77:AA78"/>
    <mergeCell ref="AC77:AC78"/>
    <mergeCell ref="M75:M76"/>
    <mergeCell ref="O75:O76"/>
    <mergeCell ref="U87:U88"/>
    <mergeCell ref="W87:W88"/>
    <mergeCell ref="Y87:Y88"/>
    <mergeCell ref="AA87:AA88"/>
    <mergeCell ref="AC87:AC88"/>
    <mergeCell ref="A89:B89"/>
    <mergeCell ref="E89:E90"/>
    <mergeCell ref="G89:G90"/>
    <mergeCell ref="I89:I90"/>
    <mergeCell ref="K89:K90"/>
    <mergeCell ref="M89:M90"/>
    <mergeCell ref="O89:O90"/>
    <mergeCell ref="Q89:Q90"/>
    <mergeCell ref="S89:S90"/>
    <mergeCell ref="U89:U90"/>
    <mergeCell ref="W89:W90"/>
    <mergeCell ref="Y89:Y90"/>
    <mergeCell ref="AA89:AA90"/>
    <mergeCell ref="AC89:AC90"/>
    <mergeCell ref="A87:B87"/>
    <mergeCell ref="E87:E88"/>
    <mergeCell ref="G87:G88"/>
    <mergeCell ref="I87:I88"/>
    <mergeCell ref="K87:K88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showGridLines="0" topLeftCell="A10" zoomScale="80" zoomScaleNormal="80" workbookViewId="0">
      <selection activeCell="K35" sqref="K35:M43"/>
    </sheetView>
  </sheetViews>
  <sheetFormatPr defaultRowHeight="15" x14ac:dyDescent="0.25"/>
  <cols>
    <col min="1" max="1" width="4.42578125" style="93" customWidth="1"/>
    <col min="2" max="2" width="6.140625" customWidth="1"/>
    <col min="3" max="3" width="10.140625" customWidth="1"/>
    <col min="4" max="4" width="10.140625" bestFit="1" customWidth="1"/>
    <col min="5" max="5" width="5.7109375" style="5" bestFit="1" customWidth="1"/>
    <col min="6" max="6" width="6.140625" customWidth="1"/>
    <col min="7" max="7" width="10.7109375" bestFit="1" customWidth="1"/>
    <col min="8" max="8" width="10.140625" customWidth="1"/>
    <col min="9" max="9" width="5.7109375" style="93" customWidth="1"/>
    <col min="10" max="10" width="6.140625" customWidth="1"/>
    <col min="11" max="11" width="10.28515625" customWidth="1"/>
    <col min="12" max="12" width="10" bestFit="1" customWidth="1"/>
    <col min="13" max="13" width="5.85546875" bestFit="1" customWidth="1"/>
    <col min="14" max="14" width="6.140625" customWidth="1"/>
    <col min="15" max="15" width="10.140625" bestFit="1" customWidth="1"/>
    <col min="16" max="16" width="10" bestFit="1" customWidth="1"/>
    <col min="17" max="17" width="5.85546875" style="93" customWidth="1"/>
    <col min="18" max="18" width="6.140625" customWidth="1"/>
    <col min="19" max="20" width="10.140625" customWidth="1"/>
    <col min="21" max="21" width="5.85546875" style="93" customWidth="1"/>
    <col min="22" max="22" width="6.28515625" customWidth="1"/>
    <col min="23" max="24" width="10.28515625" customWidth="1"/>
    <col min="25" max="25" width="5.85546875" style="93" customWidth="1"/>
    <col min="26" max="26" width="6.28515625" customWidth="1"/>
    <col min="27" max="28" width="10.28515625" customWidth="1"/>
    <col min="29" max="29" width="6.140625" customWidth="1"/>
  </cols>
  <sheetData>
    <row r="1" spans="1:29" x14ac:dyDescent="0.25">
      <c r="C1" s="201" t="s">
        <v>132</v>
      </c>
    </row>
    <row r="2" spans="1:29" x14ac:dyDescent="0.25">
      <c r="C2" s="4" t="s">
        <v>60</v>
      </c>
      <c r="G2" s="4" t="s">
        <v>6</v>
      </c>
      <c r="I2" s="5"/>
      <c r="K2" s="4" t="s">
        <v>68</v>
      </c>
      <c r="M2" s="5"/>
      <c r="O2" s="4" t="s">
        <v>10</v>
      </c>
      <c r="Q2" s="5"/>
      <c r="R2" s="5"/>
      <c r="S2" s="4" t="s">
        <v>12</v>
      </c>
      <c r="T2" s="7"/>
      <c r="U2" s="116"/>
      <c r="W2" s="4" t="s">
        <v>14</v>
      </c>
      <c r="AA2" s="4" t="s">
        <v>195</v>
      </c>
    </row>
    <row r="3" spans="1:29" x14ac:dyDescent="0.25">
      <c r="A3" s="93">
        <v>1</v>
      </c>
      <c r="C3" s="46" t="s">
        <v>252</v>
      </c>
      <c r="D3" s="46" t="s">
        <v>254</v>
      </c>
      <c r="E3" s="240" t="s">
        <v>349</v>
      </c>
      <c r="F3" s="202"/>
      <c r="G3" s="46" t="s">
        <v>213</v>
      </c>
      <c r="H3" s="46" t="s">
        <v>366</v>
      </c>
      <c r="I3" s="240" t="s">
        <v>349</v>
      </c>
      <c r="J3" s="202"/>
      <c r="K3" s="46" t="s">
        <v>253</v>
      </c>
      <c r="L3" s="46" t="s">
        <v>252</v>
      </c>
      <c r="M3" s="240" t="s">
        <v>350</v>
      </c>
      <c r="N3" s="202"/>
      <c r="O3" s="202"/>
      <c r="P3" s="202"/>
      <c r="Q3" s="204"/>
      <c r="R3" s="202"/>
      <c r="S3" s="202"/>
      <c r="T3" s="202"/>
      <c r="U3" s="203"/>
      <c r="V3" s="202"/>
      <c r="W3" s="202"/>
      <c r="X3" s="202"/>
      <c r="Y3" s="203"/>
      <c r="Z3" s="202"/>
      <c r="AA3" s="298" t="s">
        <v>257</v>
      </c>
      <c r="AB3" s="298" t="s">
        <v>354</v>
      </c>
      <c r="AC3" s="299" t="s">
        <v>349</v>
      </c>
    </row>
    <row r="4" spans="1:29" x14ac:dyDescent="0.25">
      <c r="A4" s="93">
        <v>2</v>
      </c>
      <c r="C4" s="46" t="s">
        <v>263</v>
      </c>
      <c r="D4" s="46" t="s">
        <v>236</v>
      </c>
      <c r="E4" s="240" t="s">
        <v>350</v>
      </c>
      <c r="F4" s="202"/>
      <c r="G4" s="46" t="s">
        <v>407</v>
      </c>
      <c r="H4" s="46" t="s">
        <v>353</v>
      </c>
      <c r="I4" s="240" t="s">
        <v>349</v>
      </c>
      <c r="J4" s="202"/>
      <c r="K4" s="46" t="s">
        <v>351</v>
      </c>
      <c r="L4" s="46" t="s">
        <v>407</v>
      </c>
      <c r="M4" s="240" t="s">
        <v>349</v>
      </c>
      <c r="N4" s="202"/>
      <c r="O4" s="202"/>
      <c r="P4" s="202"/>
      <c r="Q4" s="203"/>
      <c r="R4" s="202"/>
      <c r="S4" s="202"/>
      <c r="T4" s="202"/>
      <c r="U4" s="203"/>
      <c r="V4" s="202"/>
      <c r="W4" s="202"/>
      <c r="X4" s="202"/>
      <c r="Y4" s="203"/>
      <c r="Z4" s="202"/>
      <c r="AA4" s="298" t="s">
        <v>279</v>
      </c>
      <c r="AB4" s="298" t="s">
        <v>301</v>
      </c>
      <c r="AC4" s="299" t="s">
        <v>350</v>
      </c>
    </row>
    <row r="5" spans="1:29" x14ac:dyDescent="0.25">
      <c r="A5" s="93">
        <v>3</v>
      </c>
      <c r="C5" s="46" t="s">
        <v>351</v>
      </c>
      <c r="D5" s="46" t="s">
        <v>279</v>
      </c>
      <c r="E5" s="240" t="s">
        <v>349</v>
      </c>
      <c r="F5" s="202"/>
      <c r="G5" s="46" t="s">
        <v>354</v>
      </c>
      <c r="H5" s="46" t="s">
        <v>408</v>
      </c>
      <c r="I5" s="240" t="s">
        <v>350</v>
      </c>
      <c r="J5" s="202"/>
      <c r="K5" s="46" t="s">
        <v>279</v>
      </c>
      <c r="L5" s="46" t="s">
        <v>257</v>
      </c>
      <c r="M5" s="240" t="s">
        <v>352</v>
      </c>
      <c r="N5" s="202"/>
      <c r="O5" s="202"/>
      <c r="P5" s="202"/>
      <c r="Q5" s="203"/>
      <c r="R5" s="202"/>
      <c r="S5" s="202"/>
      <c r="T5" s="202"/>
      <c r="U5" s="203"/>
      <c r="V5" s="202"/>
      <c r="W5" s="202"/>
      <c r="X5" s="202"/>
      <c r="Y5" s="203"/>
      <c r="Z5" s="202"/>
      <c r="AA5" s="298" t="s">
        <v>253</v>
      </c>
      <c r="AB5" s="298" t="s">
        <v>366</v>
      </c>
      <c r="AC5" s="299" t="s">
        <v>349</v>
      </c>
    </row>
    <row r="6" spans="1:29" x14ac:dyDescent="0.25">
      <c r="A6" s="93">
        <v>4</v>
      </c>
      <c r="C6" s="46" t="s">
        <v>301</v>
      </c>
      <c r="D6" s="46" t="s">
        <v>253</v>
      </c>
      <c r="E6" s="240" t="s">
        <v>352</v>
      </c>
      <c r="F6" s="202"/>
      <c r="G6" s="46" t="s">
        <v>356</v>
      </c>
      <c r="H6" s="46" t="s">
        <v>257</v>
      </c>
      <c r="I6" s="240" t="s">
        <v>350</v>
      </c>
      <c r="J6" s="202"/>
      <c r="K6" s="46" t="s">
        <v>368</v>
      </c>
      <c r="L6" s="46" t="s">
        <v>236</v>
      </c>
      <c r="M6" s="240" t="s">
        <v>350</v>
      </c>
      <c r="N6" s="202"/>
      <c r="O6" s="202"/>
      <c r="P6" s="202"/>
      <c r="Q6" s="203"/>
      <c r="R6" s="202"/>
      <c r="S6" s="202"/>
      <c r="T6" s="202"/>
      <c r="U6" s="203"/>
      <c r="V6" s="202"/>
      <c r="W6" s="202"/>
      <c r="X6" s="202"/>
      <c r="Y6" s="203"/>
      <c r="Z6" s="202"/>
      <c r="AA6" s="298" t="s">
        <v>409</v>
      </c>
      <c r="AB6" s="298" t="s">
        <v>358</v>
      </c>
      <c r="AC6" s="299" t="s">
        <v>350</v>
      </c>
    </row>
    <row r="7" spans="1:29" x14ac:dyDescent="0.25">
      <c r="A7" s="93">
        <v>5</v>
      </c>
      <c r="C7" s="46" t="s">
        <v>353</v>
      </c>
      <c r="D7" s="46" t="s">
        <v>265</v>
      </c>
      <c r="E7" s="240" t="s">
        <v>350</v>
      </c>
      <c r="F7" s="202"/>
      <c r="G7" s="46" t="s">
        <v>260</v>
      </c>
      <c r="H7" s="46" t="s">
        <v>279</v>
      </c>
      <c r="I7" s="240" t="s">
        <v>350</v>
      </c>
      <c r="J7" s="202"/>
      <c r="K7" s="46" t="s">
        <v>301</v>
      </c>
      <c r="L7" s="46" t="s">
        <v>353</v>
      </c>
      <c r="M7" s="240" t="s">
        <v>352</v>
      </c>
      <c r="N7" s="202"/>
      <c r="O7" s="202"/>
      <c r="P7" s="202"/>
      <c r="Q7" s="203"/>
      <c r="R7" s="202"/>
      <c r="S7" s="202"/>
      <c r="T7" s="202"/>
      <c r="U7" s="203"/>
      <c r="V7" s="202"/>
      <c r="W7" s="202"/>
      <c r="X7" s="202"/>
      <c r="Y7" s="203"/>
      <c r="Z7" s="202"/>
      <c r="AA7" s="298" t="s">
        <v>368</v>
      </c>
      <c r="AB7" s="298" t="s">
        <v>258</v>
      </c>
      <c r="AC7" s="299" t="s">
        <v>349</v>
      </c>
    </row>
    <row r="8" spans="1:29" x14ac:dyDescent="0.25">
      <c r="A8" s="93">
        <v>6</v>
      </c>
      <c r="C8" s="46" t="s">
        <v>259</v>
      </c>
      <c r="D8" s="46" t="s">
        <v>257</v>
      </c>
      <c r="E8" s="240" t="s">
        <v>350</v>
      </c>
      <c r="F8" s="202"/>
      <c r="G8" s="46" t="s">
        <v>256</v>
      </c>
      <c r="H8" s="46" t="s">
        <v>254</v>
      </c>
      <c r="I8" s="240" t="s">
        <v>352</v>
      </c>
      <c r="J8" s="202"/>
      <c r="K8" s="46" t="s">
        <v>354</v>
      </c>
      <c r="L8" s="46" t="s">
        <v>366</v>
      </c>
      <c r="M8" s="240" t="s">
        <v>350</v>
      </c>
      <c r="N8" s="202"/>
      <c r="O8" s="202"/>
      <c r="P8" s="202"/>
      <c r="Q8" s="203"/>
      <c r="R8" s="202"/>
      <c r="S8" s="202"/>
      <c r="T8" s="202"/>
      <c r="U8" s="203"/>
      <c r="V8" s="202"/>
      <c r="W8" s="202"/>
      <c r="X8" s="202"/>
      <c r="Y8" s="204"/>
      <c r="Z8" s="202"/>
      <c r="AA8" s="298" t="s">
        <v>255</v>
      </c>
      <c r="AB8" s="298" t="s">
        <v>407</v>
      </c>
      <c r="AC8" s="299" t="s">
        <v>350</v>
      </c>
    </row>
    <row r="9" spans="1:29" x14ac:dyDescent="0.25">
      <c r="A9" s="93">
        <v>7</v>
      </c>
      <c r="C9" s="46" t="s">
        <v>319</v>
      </c>
      <c r="D9" s="46" t="s">
        <v>354</v>
      </c>
      <c r="E9" s="240" t="s">
        <v>350</v>
      </c>
      <c r="F9" s="202"/>
      <c r="G9" s="46" t="s">
        <v>263</v>
      </c>
      <c r="H9" s="46" t="s">
        <v>361</v>
      </c>
      <c r="I9" s="240" t="s">
        <v>349</v>
      </c>
      <c r="J9" s="202"/>
      <c r="K9" s="46" t="s">
        <v>260</v>
      </c>
      <c r="L9" s="46" t="s">
        <v>254</v>
      </c>
      <c r="M9" s="240" t="s">
        <v>350</v>
      </c>
      <c r="N9" s="202"/>
      <c r="O9" s="202"/>
      <c r="P9" s="202"/>
      <c r="Q9" s="203"/>
      <c r="R9" s="202"/>
      <c r="S9" s="202"/>
      <c r="T9" s="202"/>
      <c r="U9" s="203"/>
      <c r="V9" s="202"/>
      <c r="W9" s="202"/>
      <c r="X9" s="202"/>
      <c r="Y9" s="203"/>
      <c r="Z9" s="202"/>
      <c r="AA9" s="298" t="s">
        <v>280</v>
      </c>
      <c r="AB9" s="298" t="s">
        <v>328</v>
      </c>
      <c r="AC9" s="299" t="s">
        <v>349</v>
      </c>
    </row>
    <row r="10" spans="1:29" x14ac:dyDescent="0.25">
      <c r="A10" s="93">
        <v>8</v>
      </c>
      <c r="C10" s="46" t="s">
        <v>260</v>
      </c>
      <c r="D10" s="46" t="s">
        <v>264</v>
      </c>
      <c r="E10" s="240" t="s">
        <v>349</v>
      </c>
      <c r="F10" s="202"/>
      <c r="G10" s="46" t="s">
        <v>355</v>
      </c>
      <c r="H10" s="46" t="s">
        <v>265</v>
      </c>
      <c r="I10" s="240" t="s">
        <v>352</v>
      </c>
      <c r="J10" s="202"/>
      <c r="K10" s="46" t="s">
        <v>356</v>
      </c>
      <c r="L10" s="46" t="s">
        <v>263</v>
      </c>
      <c r="M10" s="240" t="s">
        <v>350</v>
      </c>
      <c r="N10" s="202"/>
      <c r="O10" s="202"/>
      <c r="P10" s="202"/>
      <c r="Q10" s="203"/>
      <c r="R10" s="202"/>
      <c r="S10" s="202"/>
      <c r="T10" s="202"/>
      <c r="U10" s="203"/>
      <c r="V10" s="202"/>
      <c r="W10" s="202"/>
      <c r="X10" s="202"/>
      <c r="Y10" s="203"/>
      <c r="Z10" s="202"/>
    </row>
    <row r="11" spans="1:29" x14ac:dyDescent="0.25">
      <c r="A11" s="93">
        <v>9</v>
      </c>
      <c r="C11" s="46" t="s">
        <v>355</v>
      </c>
      <c r="D11" s="46" t="s">
        <v>356</v>
      </c>
      <c r="E11" s="240" t="s">
        <v>350</v>
      </c>
      <c r="F11" s="202"/>
      <c r="G11" s="46" t="s">
        <v>259</v>
      </c>
      <c r="H11" s="46" t="s">
        <v>255</v>
      </c>
      <c r="I11" s="240" t="s">
        <v>350</v>
      </c>
      <c r="J11" s="202"/>
      <c r="K11" s="46" t="s">
        <v>364</v>
      </c>
      <c r="L11" s="46" t="s">
        <v>265</v>
      </c>
      <c r="M11" s="240" t="s">
        <v>349</v>
      </c>
      <c r="N11" s="202"/>
      <c r="O11" s="202"/>
      <c r="P11" s="202"/>
      <c r="Q11" s="203"/>
      <c r="R11" s="202"/>
      <c r="S11" s="202"/>
      <c r="T11" s="202"/>
      <c r="U11" s="203"/>
      <c r="V11" s="202"/>
      <c r="W11" s="202"/>
      <c r="X11" s="202"/>
      <c r="Y11" s="203"/>
      <c r="Z11" s="202"/>
      <c r="AA11" s="202"/>
      <c r="AB11" s="202"/>
      <c r="AC11" s="204"/>
    </row>
    <row r="12" spans="1:29" x14ac:dyDescent="0.25">
      <c r="A12" s="93">
        <v>10</v>
      </c>
      <c r="C12" s="46" t="s">
        <v>262</v>
      </c>
      <c r="D12" s="46" t="s">
        <v>256</v>
      </c>
      <c r="E12" s="240" t="s">
        <v>350</v>
      </c>
      <c r="F12" s="202"/>
      <c r="G12" s="46" t="s">
        <v>264</v>
      </c>
      <c r="H12" s="46" t="s">
        <v>368</v>
      </c>
      <c r="I12" s="240" t="s">
        <v>349</v>
      </c>
      <c r="J12" s="202"/>
      <c r="K12" s="46" t="s">
        <v>255</v>
      </c>
      <c r="L12" s="46" t="s">
        <v>256</v>
      </c>
      <c r="M12" s="240" t="s">
        <v>349</v>
      </c>
      <c r="N12" s="202"/>
      <c r="O12" s="202"/>
      <c r="P12" s="202"/>
      <c r="Q12" s="203"/>
      <c r="R12" s="202"/>
      <c r="S12" s="202"/>
      <c r="T12" s="202"/>
      <c r="U12" s="203"/>
      <c r="V12" s="202"/>
      <c r="W12" s="202"/>
      <c r="X12" s="202"/>
      <c r="Y12" s="203"/>
      <c r="Z12" s="202"/>
      <c r="AA12" s="202"/>
      <c r="AB12" s="202"/>
      <c r="AC12" s="204"/>
    </row>
    <row r="13" spans="1:29" x14ac:dyDescent="0.25">
      <c r="A13" s="93">
        <v>11</v>
      </c>
      <c r="C13" s="46" t="s">
        <v>357</v>
      </c>
      <c r="D13" s="46" t="s">
        <v>258</v>
      </c>
      <c r="E13" s="240" t="s">
        <v>350</v>
      </c>
      <c r="F13" s="202"/>
      <c r="G13" s="46" t="s">
        <v>261</v>
      </c>
      <c r="H13" s="46" t="s">
        <v>258</v>
      </c>
      <c r="I13" s="240" t="s">
        <v>349</v>
      </c>
      <c r="J13" s="202"/>
      <c r="K13" s="46" t="s">
        <v>264</v>
      </c>
      <c r="L13" s="46" t="s">
        <v>357</v>
      </c>
      <c r="M13" s="240" t="s">
        <v>350</v>
      </c>
      <c r="N13" s="202"/>
      <c r="O13" s="202"/>
      <c r="P13" s="202"/>
      <c r="Q13" s="203"/>
      <c r="R13" s="202"/>
      <c r="S13" s="202"/>
      <c r="T13" s="202"/>
      <c r="U13" s="203"/>
      <c r="V13" s="202"/>
      <c r="W13" s="202"/>
      <c r="X13" s="202"/>
      <c r="Y13" s="203"/>
      <c r="Z13" s="202"/>
      <c r="AA13" s="202"/>
      <c r="AB13" s="202"/>
      <c r="AC13" s="204"/>
    </row>
    <row r="14" spans="1:29" x14ac:dyDescent="0.25">
      <c r="A14" s="93">
        <v>12</v>
      </c>
      <c r="C14" s="46" t="s">
        <v>358</v>
      </c>
      <c r="D14" s="46" t="s">
        <v>261</v>
      </c>
      <c r="E14" s="240" t="s">
        <v>349</v>
      </c>
      <c r="F14" s="202"/>
      <c r="G14" s="46" t="s">
        <v>359</v>
      </c>
      <c r="H14" s="46" t="s">
        <v>319</v>
      </c>
      <c r="I14" s="240" t="s">
        <v>352</v>
      </c>
      <c r="J14" s="202"/>
      <c r="K14" s="46" t="s">
        <v>261</v>
      </c>
      <c r="L14" s="46" t="s">
        <v>355</v>
      </c>
      <c r="M14" s="240" t="s">
        <v>350</v>
      </c>
      <c r="N14" s="202"/>
      <c r="O14" s="202"/>
      <c r="P14" s="202"/>
      <c r="Q14" s="203"/>
      <c r="R14" s="202"/>
      <c r="S14" s="202"/>
      <c r="T14" s="202"/>
      <c r="U14" s="203"/>
      <c r="V14" s="202"/>
      <c r="W14" s="202"/>
      <c r="X14" s="202"/>
      <c r="Y14" s="203"/>
      <c r="Z14" s="202"/>
      <c r="AA14" s="202"/>
      <c r="AB14" s="202"/>
      <c r="AC14" s="204"/>
    </row>
    <row r="15" spans="1:29" x14ac:dyDescent="0.25">
      <c r="A15" s="93">
        <v>13</v>
      </c>
      <c r="C15" s="46" t="s">
        <v>359</v>
      </c>
      <c r="D15" s="46" t="s">
        <v>360</v>
      </c>
      <c r="E15" s="240" t="s">
        <v>349</v>
      </c>
      <c r="F15" s="202"/>
      <c r="G15" s="46" t="s">
        <v>267</v>
      </c>
      <c r="H15" s="46" t="s">
        <v>357</v>
      </c>
      <c r="I15" s="240" t="s">
        <v>350</v>
      </c>
      <c r="J15" s="202"/>
      <c r="K15" s="46" t="s">
        <v>361</v>
      </c>
      <c r="L15" s="46" t="s">
        <v>409</v>
      </c>
      <c r="M15" s="240" t="s">
        <v>349</v>
      </c>
      <c r="N15" s="202"/>
      <c r="O15" s="202"/>
      <c r="P15" s="202"/>
      <c r="Q15" s="204"/>
      <c r="R15" s="202"/>
      <c r="S15" s="202"/>
      <c r="T15" s="202"/>
      <c r="U15" s="203"/>
      <c r="V15" s="202"/>
      <c r="W15" s="202"/>
      <c r="X15" s="202"/>
      <c r="Y15" s="203"/>
      <c r="Z15" s="202"/>
      <c r="AA15" s="202"/>
      <c r="AB15" s="202"/>
      <c r="AC15" s="204"/>
    </row>
    <row r="16" spans="1:29" x14ac:dyDescent="0.25">
      <c r="A16" s="93">
        <v>14</v>
      </c>
      <c r="C16" s="46" t="s">
        <v>267</v>
      </c>
      <c r="D16" s="46" t="s">
        <v>361</v>
      </c>
      <c r="E16" s="240" t="s">
        <v>350</v>
      </c>
      <c r="F16" s="202"/>
      <c r="G16" s="46" t="s">
        <v>362</v>
      </c>
      <c r="H16" s="46" t="s">
        <v>409</v>
      </c>
      <c r="I16" s="240" t="s">
        <v>350</v>
      </c>
      <c r="J16" s="202"/>
      <c r="K16" s="46" t="s">
        <v>319</v>
      </c>
      <c r="L16" s="46" t="s">
        <v>365</v>
      </c>
      <c r="M16" s="240" t="s">
        <v>349</v>
      </c>
      <c r="N16" s="202"/>
      <c r="O16" s="202"/>
      <c r="P16" s="202"/>
      <c r="Q16" s="204"/>
      <c r="R16" s="202"/>
      <c r="S16" s="202"/>
      <c r="T16" s="202"/>
      <c r="U16" s="203"/>
      <c r="V16" s="202"/>
      <c r="W16" s="202"/>
      <c r="X16" s="202"/>
      <c r="Y16" s="203"/>
      <c r="Z16" s="202"/>
      <c r="AA16" s="202"/>
      <c r="AB16" s="202"/>
      <c r="AC16" s="204"/>
    </row>
    <row r="17" spans="1:29" x14ac:dyDescent="0.25">
      <c r="A17" s="93">
        <v>15</v>
      </c>
      <c r="C17" s="46" t="s">
        <v>362</v>
      </c>
      <c r="D17" s="46" t="s">
        <v>255</v>
      </c>
      <c r="E17" s="240" t="s">
        <v>350</v>
      </c>
      <c r="F17" s="202"/>
      <c r="G17" s="46" t="s">
        <v>410</v>
      </c>
      <c r="H17" s="46" t="s">
        <v>364</v>
      </c>
      <c r="I17" s="240" t="s">
        <v>350</v>
      </c>
      <c r="J17" s="202"/>
      <c r="K17" s="46" t="s">
        <v>259</v>
      </c>
      <c r="L17" s="46" t="s">
        <v>266</v>
      </c>
      <c r="M17" s="240" t="s">
        <v>352</v>
      </c>
      <c r="N17" s="202"/>
      <c r="O17" s="202"/>
      <c r="P17" s="202"/>
      <c r="Q17" s="203"/>
      <c r="R17" s="202"/>
      <c r="S17" s="202"/>
      <c r="T17" s="202"/>
      <c r="U17" s="204"/>
      <c r="V17" s="202"/>
      <c r="W17" s="229"/>
      <c r="X17" s="178"/>
      <c r="Y17" s="229"/>
      <c r="Z17" s="202"/>
      <c r="AA17" s="202"/>
      <c r="AB17" s="202"/>
      <c r="AC17" s="204"/>
    </row>
    <row r="18" spans="1:29" x14ac:dyDescent="0.25">
      <c r="A18" s="93">
        <v>16</v>
      </c>
      <c r="C18" s="46" t="s">
        <v>363</v>
      </c>
      <c r="D18" s="46" t="s">
        <v>364</v>
      </c>
      <c r="E18" s="240" t="s">
        <v>350</v>
      </c>
      <c r="F18" s="202"/>
      <c r="G18" s="46" t="s">
        <v>358</v>
      </c>
      <c r="H18" s="46" t="s">
        <v>266</v>
      </c>
      <c r="I18" s="240" t="s">
        <v>349</v>
      </c>
      <c r="J18" s="202"/>
      <c r="K18" s="46" t="s">
        <v>258</v>
      </c>
      <c r="L18" s="46" t="s">
        <v>362</v>
      </c>
      <c r="M18" s="240" t="s">
        <v>349</v>
      </c>
      <c r="N18" s="202"/>
      <c r="O18" s="202"/>
      <c r="P18" s="202"/>
      <c r="Q18" s="203"/>
      <c r="R18" s="202"/>
      <c r="S18" s="202"/>
      <c r="T18" s="202"/>
      <c r="U18" s="204"/>
      <c r="V18" s="202"/>
      <c r="W18" s="229"/>
      <c r="X18" s="178"/>
      <c r="Y18" s="229"/>
      <c r="Z18" s="202"/>
      <c r="AA18" s="202"/>
      <c r="AB18" s="202"/>
      <c r="AC18" s="204"/>
    </row>
    <row r="19" spans="1:29" x14ac:dyDescent="0.25">
      <c r="A19" s="93">
        <v>17</v>
      </c>
      <c r="C19" s="46" t="s">
        <v>365</v>
      </c>
      <c r="D19" s="46" t="s">
        <v>266</v>
      </c>
      <c r="E19" s="240" t="s">
        <v>350</v>
      </c>
      <c r="F19" s="202"/>
      <c r="G19" s="46" t="s">
        <v>363</v>
      </c>
      <c r="H19" s="46" t="s">
        <v>321</v>
      </c>
      <c r="I19" s="240" t="s">
        <v>349</v>
      </c>
      <c r="J19" s="202"/>
      <c r="K19" s="46" t="s">
        <v>410</v>
      </c>
      <c r="L19" s="46" t="s">
        <v>267</v>
      </c>
      <c r="M19" s="240" t="s">
        <v>350</v>
      </c>
      <c r="N19" s="202"/>
      <c r="O19" s="202"/>
      <c r="P19" s="202"/>
      <c r="Q19" s="203"/>
      <c r="R19" s="202"/>
      <c r="S19" s="202"/>
      <c r="T19" s="202"/>
      <c r="U19" s="204"/>
      <c r="V19" s="202"/>
      <c r="W19" s="229"/>
      <c r="X19" s="178"/>
      <c r="Y19" s="229"/>
      <c r="Z19" s="202"/>
      <c r="AA19" s="202"/>
      <c r="AB19" s="202"/>
      <c r="AC19" s="204"/>
    </row>
    <row r="20" spans="1:29" x14ac:dyDescent="0.25">
      <c r="A20" s="93">
        <v>18</v>
      </c>
      <c r="C20" s="217" t="s">
        <v>370</v>
      </c>
      <c r="D20" s="217" t="s">
        <v>410</v>
      </c>
      <c r="E20" s="301" t="s">
        <v>352</v>
      </c>
      <c r="F20" s="202"/>
      <c r="G20" s="46" t="s">
        <v>369</v>
      </c>
      <c r="H20" s="46" t="s">
        <v>370</v>
      </c>
      <c r="I20" s="240" t="s">
        <v>350</v>
      </c>
      <c r="J20" s="202"/>
      <c r="K20" s="46" t="s">
        <v>328</v>
      </c>
      <c r="L20" s="46" t="s">
        <v>370</v>
      </c>
      <c r="M20" s="240" t="s">
        <v>350</v>
      </c>
      <c r="N20" s="202"/>
      <c r="O20" s="202"/>
      <c r="P20" s="202"/>
      <c r="Q20" s="203"/>
      <c r="R20" s="202"/>
      <c r="S20" s="202"/>
      <c r="T20" s="202"/>
      <c r="U20" s="204"/>
      <c r="V20" s="202"/>
      <c r="W20" s="229"/>
      <c r="X20" s="178"/>
      <c r="Y20" s="229"/>
      <c r="Z20" s="202"/>
      <c r="AA20" s="202"/>
      <c r="AB20" s="202"/>
      <c r="AC20" s="204"/>
    </row>
    <row r="21" spans="1:29" s="244" customFormat="1" x14ac:dyDescent="0.25">
      <c r="A21" s="93">
        <v>19</v>
      </c>
      <c r="C21" s="217" t="s">
        <v>280</v>
      </c>
      <c r="D21" s="217" t="s">
        <v>328</v>
      </c>
      <c r="E21" s="301" t="s">
        <v>349</v>
      </c>
      <c r="F21" s="202"/>
      <c r="G21" s="46" t="s">
        <v>365</v>
      </c>
      <c r="H21" s="46"/>
      <c r="I21" s="275" t="s">
        <v>411</v>
      </c>
      <c r="J21" s="202"/>
      <c r="K21" s="298" t="s">
        <v>321</v>
      </c>
      <c r="L21" s="298" t="s">
        <v>369</v>
      </c>
      <c r="M21" s="299" t="s">
        <v>349</v>
      </c>
      <c r="N21" s="202"/>
      <c r="O21" s="202"/>
      <c r="P21" s="202"/>
      <c r="Q21" s="203"/>
      <c r="R21" s="202"/>
      <c r="S21" s="202"/>
      <c r="T21" s="202"/>
      <c r="U21" s="204"/>
      <c r="V21" s="202"/>
      <c r="W21" s="229"/>
      <c r="X21" s="178"/>
      <c r="Y21" s="229"/>
      <c r="Z21" s="202"/>
      <c r="AA21" s="202"/>
      <c r="AB21" s="202"/>
      <c r="AC21" s="204"/>
    </row>
    <row r="22" spans="1:29" s="244" customFormat="1" x14ac:dyDescent="0.25">
      <c r="A22" s="93"/>
      <c r="C22" s="46" t="s">
        <v>369</v>
      </c>
      <c r="D22" s="46"/>
      <c r="E22" s="275" t="s">
        <v>425</v>
      </c>
      <c r="F22" s="202"/>
      <c r="G22" s="6"/>
      <c r="H22" s="6"/>
      <c r="I22" s="6"/>
      <c r="J22" s="202"/>
      <c r="K22" s="6"/>
      <c r="L22" s="6"/>
      <c r="M22" s="6"/>
      <c r="N22" s="202"/>
      <c r="O22" s="202"/>
      <c r="P22" s="202"/>
      <c r="Q22" s="203"/>
      <c r="R22" s="202"/>
      <c r="S22" s="202"/>
      <c r="T22" s="202"/>
      <c r="U22" s="204"/>
      <c r="V22" s="202"/>
      <c r="W22" s="229"/>
      <c r="X22" s="178"/>
      <c r="Y22" s="229"/>
      <c r="Z22" s="202"/>
      <c r="AA22" s="202"/>
      <c r="AB22" s="202"/>
      <c r="AC22" s="204"/>
    </row>
    <row r="23" spans="1:29" s="244" customFormat="1" x14ac:dyDescent="0.25">
      <c r="A23" s="93"/>
      <c r="C23" s="202"/>
      <c r="D23" s="202"/>
      <c r="E23" s="204"/>
      <c r="F23" s="202"/>
      <c r="G23" s="202"/>
      <c r="H23" s="202"/>
      <c r="I23" s="203"/>
      <c r="J23" s="202"/>
      <c r="K23" s="202"/>
      <c r="L23" s="202"/>
      <c r="M23" s="203"/>
      <c r="N23" s="202"/>
      <c r="O23" s="202"/>
      <c r="P23" s="202"/>
      <c r="Q23" s="203"/>
      <c r="R23" s="202"/>
      <c r="S23" s="202"/>
      <c r="T23" s="202"/>
      <c r="U23" s="204"/>
      <c r="V23" s="202"/>
      <c r="W23" s="229"/>
      <c r="X23" s="178"/>
      <c r="Y23" s="229"/>
      <c r="Z23" s="202"/>
      <c r="AA23" s="202"/>
      <c r="AB23" s="202"/>
      <c r="AC23" s="204"/>
    </row>
    <row r="24" spans="1:29" x14ac:dyDescent="0.25">
      <c r="C24" s="4" t="s">
        <v>61</v>
      </c>
      <c r="G24" s="4" t="s">
        <v>7</v>
      </c>
      <c r="K24" s="4" t="s">
        <v>9</v>
      </c>
      <c r="O24" s="4" t="s">
        <v>11</v>
      </c>
      <c r="S24" s="4" t="s">
        <v>13</v>
      </c>
      <c r="W24" s="4"/>
    </row>
    <row r="25" spans="1:29" x14ac:dyDescent="0.25">
      <c r="A25" s="93">
        <v>1</v>
      </c>
      <c r="C25" s="46" t="s">
        <v>236</v>
      </c>
      <c r="D25" s="46" t="s">
        <v>252</v>
      </c>
      <c r="E25" s="240" t="s">
        <v>350</v>
      </c>
      <c r="F25" s="178"/>
      <c r="G25" s="46" t="s">
        <v>407</v>
      </c>
      <c r="H25" s="46" t="s">
        <v>213</v>
      </c>
      <c r="I25" s="240" t="s">
        <v>350</v>
      </c>
      <c r="J25" s="178"/>
      <c r="K25" s="46" t="s">
        <v>213</v>
      </c>
      <c r="L25" s="46" t="s">
        <v>351</v>
      </c>
      <c r="M25" s="240" t="s">
        <v>349</v>
      </c>
      <c r="N25" s="178"/>
      <c r="O25" s="178"/>
      <c r="P25" s="178"/>
      <c r="Q25" s="203"/>
      <c r="R25" s="230"/>
      <c r="S25" s="178"/>
      <c r="T25" s="178"/>
      <c r="U25" s="203"/>
      <c r="V25" s="178"/>
    </row>
    <row r="26" spans="1:29" x14ac:dyDescent="0.25">
      <c r="A26" s="93">
        <v>2</v>
      </c>
      <c r="C26" s="46" t="s">
        <v>366</v>
      </c>
      <c r="D26" s="46" t="s">
        <v>351</v>
      </c>
      <c r="E26" s="240" t="s">
        <v>349</v>
      </c>
      <c r="F26" s="178"/>
      <c r="G26" s="46" t="s">
        <v>236</v>
      </c>
      <c r="H26" s="46" t="s">
        <v>253</v>
      </c>
      <c r="I26" s="240" t="s">
        <v>350</v>
      </c>
      <c r="J26" s="178"/>
      <c r="K26" s="46" t="s">
        <v>253</v>
      </c>
      <c r="L26" s="46" t="s">
        <v>236</v>
      </c>
      <c r="M26" s="240" t="s">
        <v>349</v>
      </c>
      <c r="N26" s="178"/>
      <c r="O26" s="178"/>
      <c r="P26" s="178"/>
      <c r="Q26" s="203"/>
      <c r="R26" s="230"/>
      <c r="S26" s="178"/>
      <c r="T26" s="178"/>
      <c r="U26" s="203"/>
      <c r="V26" s="178"/>
    </row>
    <row r="27" spans="1:29" x14ac:dyDescent="0.25">
      <c r="A27" s="93">
        <v>3</v>
      </c>
      <c r="C27" s="46" t="s">
        <v>254</v>
      </c>
      <c r="D27" s="46" t="s">
        <v>301</v>
      </c>
      <c r="E27" s="240" t="s">
        <v>350</v>
      </c>
      <c r="F27" s="178"/>
      <c r="G27" s="46" t="s">
        <v>301</v>
      </c>
      <c r="H27" s="46" t="s">
        <v>351</v>
      </c>
      <c r="I27" s="240" t="s">
        <v>350</v>
      </c>
      <c r="J27" s="178"/>
      <c r="K27" s="46" t="s">
        <v>257</v>
      </c>
      <c r="L27" s="46" t="s">
        <v>407</v>
      </c>
      <c r="M27" s="240" t="s">
        <v>352</v>
      </c>
      <c r="N27" s="178"/>
      <c r="O27" s="178"/>
      <c r="P27" s="178"/>
      <c r="Q27" s="204"/>
      <c r="R27" s="230"/>
      <c r="S27" s="178"/>
      <c r="T27" s="178"/>
      <c r="U27" s="203"/>
      <c r="V27" s="178"/>
    </row>
    <row r="28" spans="1:29" x14ac:dyDescent="0.25">
      <c r="A28" s="93">
        <v>4</v>
      </c>
      <c r="C28" s="46" t="s">
        <v>353</v>
      </c>
      <c r="D28" s="46" t="s">
        <v>263</v>
      </c>
      <c r="E28" s="240" t="s">
        <v>349</v>
      </c>
      <c r="F28" s="178"/>
      <c r="G28" s="46" t="s">
        <v>353</v>
      </c>
      <c r="H28" s="46" t="s">
        <v>354</v>
      </c>
      <c r="I28" s="240" t="s">
        <v>352</v>
      </c>
      <c r="J28" s="178"/>
      <c r="K28" s="46" t="s">
        <v>366</v>
      </c>
      <c r="L28" s="46" t="s">
        <v>263</v>
      </c>
      <c r="M28" s="240" t="s">
        <v>349</v>
      </c>
      <c r="N28" s="178"/>
      <c r="O28" s="178"/>
      <c r="P28" s="178"/>
      <c r="Q28" s="203"/>
      <c r="R28" s="178"/>
      <c r="S28" s="178"/>
      <c r="T28" s="178"/>
      <c r="U28" s="204"/>
      <c r="V28" s="178"/>
    </row>
    <row r="29" spans="1:29" x14ac:dyDescent="0.25">
      <c r="A29" s="93">
        <v>5</v>
      </c>
      <c r="C29" s="46" t="s">
        <v>265</v>
      </c>
      <c r="D29" s="46" t="s">
        <v>354</v>
      </c>
      <c r="E29" s="240" t="s">
        <v>350</v>
      </c>
      <c r="F29" s="178"/>
      <c r="G29" s="46" t="s">
        <v>366</v>
      </c>
      <c r="H29" s="46" t="s">
        <v>356</v>
      </c>
      <c r="I29" s="240" t="s">
        <v>352</v>
      </c>
      <c r="J29" s="178"/>
      <c r="K29" s="46" t="s">
        <v>254</v>
      </c>
      <c r="L29" s="46" t="s">
        <v>279</v>
      </c>
      <c r="M29" s="240" t="s">
        <v>349</v>
      </c>
      <c r="N29" s="178"/>
      <c r="O29" s="178"/>
      <c r="P29" s="178"/>
      <c r="Q29" s="203"/>
      <c r="R29" s="178"/>
      <c r="S29" s="178"/>
      <c r="T29" s="178"/>
      <c r="U29" s="203"/>
      <c r="V29" s="178"/>
    </row>
    <row r="30" spans="1:29" x14ac:dyDescent="0.25">
      <c r="A30" s="93">
        <v>6</v>
      </c>
      <c r="C30" s="46" t="s">
        <v>257</v>
      </c>
      <c r="D30" s="46" t="s">
        <v>260</v>
      </c>
      <c r="E30" s="240" t="s">
        <v>352</v>
      </c>
      <c r="F30" s="178"/>
      <c r="G30" s="46" t="s">
        <v>279</v>
      </c>
      <c r="H30" s="46" t="s">
        <v>280</v>
      </c>
      <c r="I30" s="240" t="s">
        <v>349</v>
      </c>
      <c r="J30" s="178"/>
      <c r="K30" s="46" t="s">
        <v>280</v>
      </c>
      <c r="L30" s="46" t="s">
        <v>353</v>
      </c>
      <c r="M30" s="240" t="s">
        <v>350</v>
      </c>
      <c r="N30" s="178"/>
      <c r="O30" s="178"/>
      <c r="P30" s="178"/>
      <c r="Q30" s="203"/>
      <c r="R30" s="178"/>
      <c r="S30" s="178"/>
      <c r="T30" s="178"/>
      <c r="U30" s="204"/>
      <c r="V30" s="178"/>
    </row>
    <row r="31" spans="1:29" x14ac:dyDescent="0.25">
      <c r="A31" s="93">
        <v>7</v>
      </c>
      <c r="C31" s="46" t="s">
        <v>256</v>
      </c>
      <c r="D31" s="46" t="s">
        <v>356</v>
      </c>
      <c r="E31" s="240" t="s">
        <v>350</v>
      </c>
      <c r="F31" s="178"/>
      <c r="G31" s="46" t="s">
        <v>368</v>
      </c>
      <c r="H31" s="46" t="s">
        <v>355</v>
      </c>
      <c r="I31" s="240" t="s">
        <v>349</v>
      </c>
      <c r="J31" s="178"/>
      <c r="K31" s="46" t="s">
        <v>357</v>
      </c>
      <c r="L31" s="46" t="s">
        <v>301</v>
      </c>
      <c r="M31" s="240" t="s">
        <v>350</v>
      </c>
      <c r="N31" s="178"/>
      <c r="O31" s="178"/>
      <c r="P31" s="178"/>
      <c r="Q31" s="204"/>
      <c r="R31" s="178"/>
      <c r="S31" s="178"/>
      <c r="T31" s="178"/>
      <c r="U31" s="203"/>
      <c r="V31" s="178"/>
    </row>
    <row r="32" spans="1:29" x14ac:dyDescent="0.25">
      <c r="A32" s="93">
        <v>8</v>
      </c>
      <c r="C32" s="46" t="s">
        <v>259</v>
      </c>
      <c r="D32" s="46" t="s">
        <v>319</v>
      </c>
      <c r="E32" s="240" t="s">
        <v>349</v>
      </c>
      <c r="F32" s="178"/>
      <c r="G32" s="46" t="s">
        <v>254</v>
      </c>
      <c r="H32" s="46" t="s">
        <v>264</v>
      </c>
      <c r="I32" s="240" t="s">
        <v>349</v>
      </c>
      <c r="J32" s="178"/>
      <c r="K32" s="46" t="s">
        <v>364</v>
      </c>
      <c r="L32" s="46" t="s">
        <v>368</v>
      </c>
      <c r="M32" s="240" t="s">
        <v>349</v>
      </c>
      <c r="N32" s="178"/>
      <c r="O32" s="178"/>
      <c r="P32" s="178"/>
      <c r="Q32" s="203"/>
      <c r="R32" s="178"/>
      <c r="S32" s="178"/>
      <c r="T32" s="178"/>
      <c r="U32" s="203"/>
      <c r="V32" s="178"/>
    </row>
    <row r="33" spans="1:22" x14ac:dyDescent="0.25">
      <c r="A33" s="93">
        <v>9</v>
      </c>
      <c r="C33" s="46" t="s">
        <v>357</v>
      </c>
      <c r="D33" s="46" t="s">
        <v>355</v>
      </c>
      <c r="E33" s="240" t="s">
        <v>350</v>
      </c>
      <c r="F33" s="178"/>
      <c r="G33" s="46" t="s">
        <v>265</v>
      </c>
      <c r="H33" s="46" t="s">
        <v>256</v>
      </c>
      <c r="I33" s="240" t="s">
        <v>352</v>
      </c>
      <c r="J33" s="178"/>
      <c r="K33" s="46" t="s">
        <v>355</v>
      </c>
      <c r="L33" s="46" t="s">
        <v>255</v>
      </c>
      <c r="M33" s="240" t="s">
        <v>349</v>
      </c>
      <c r="N33" s="178"/>
      <c r="O33" s="178"/>
      <c r="P33" s="178"/>
      <c r="Q33" s="203"/>
      <c r="R33" s="178"/>
      <c r="S33" s="178"/>
      <c r="T33" s="178"/>
      <c r="U33" s="203"/>
      <c r="V33" s="178"/>
    </row>
    <row r="34" spans="1:22" x14ac:dyDescent="0.25">
      <c r="A34" s="93">
        <v>10</v>
      </c>
      <c r="C34" s="46" t="s">
        <v>258</v>
      </c>
      <c r="D34" s="46" t="s">
        <v>359</v>
      </c>
      <c r="E34" s="240" t="s">
        <v>352</v>
      </c>
      <c r="F34" s="178"/>
      <c r="G34" s="46" t="s">
        <v>361</v>
      </c>
      <c r="H34" s="46" t="s">
        <v>260</v>
      </c>
      <c r="I34" s="240" t="s">
        <v>350</v>
      </c>
      <c r="J34" s="178"/>
      <c r="K34" s="46" t="s">
        <v>354</v>
      </c>
      <c r="L34" s="46" t="s">
        <v>260</v>
      </c>
      <c r="M34" s="240" t="s">
        <v>350</v>
      </c>
      <c r="N34" s="178"/>
      <c r="O34" s="178"/>
      <c r="P34" s="178"/>
      <c r="Q34" s="203"/>
      <c r="R34" s="178"/>
      <c r="S34" s="178"/>
      <c r="T34" s="178"/>
      <c r="U34" s="203"/>
      <c r="V34" s="178"/>
    </row>
    <row r="35" spans="1:22" x14ac:dyDescent="0.25">
      <c r="A35" s="93">
        <v>11</v>
      </c>
      <c r="C35" s="46" t="s">
        <v>361</v>
      </c>
      <c r="D35" s="46" t="s">
        <v>358</v>
      </c>
      <c r="E35" s="240" t="s">
        <v>349</v>
      </c>
      <c r="F35" s="178"/>
      <c r="G35" s="46" t="s">
        <v>358</v>
      </c>
      <c r="H35" s="46" t="s">
        <v>363</v>
      </c>
      <c r="I35" s="240" t="s">
        <v>350</v>
      </c>
      <c r="J35" s="178"/>
      <c r="K35" s="46" t="s">
        <v>356</v>
      </c>
      <c r="L35" s="46" t="s">
        <v>363</v>
      </c>
      <c r="M35" s="240" t="s">
        <v>350</v>
      </c>
      <c r="N35" s="178"/>
      <c r="O35" s="178"/>
      <c r="P35" s="178"/>
      <c r="Q35" s="203"/>
      <c r="R35" s="178"/>
      <c r="S35" s="178"/>
      <c r="T35" s="178"/>
      <c r="U35" s="203"/>
      <c r="V35" s="178"/>
    </row>
    <row r="36" spans="1:22" x14ac:dyDescent="0.25">
      <c r="A36" s="93">
        <v>12</v>
      </c>
      <c r="C36" s="46" t="s">
        <v>367</v>
      </c>
      <c r="D36" s="46" t="s">
        <v>255</v>
      </c>
      <c r="E36" s="240" t="s">
        <v>350</v>
      </c>
      <c r="F36" s="178"/>
      <c r="G36" s="46" t="s">
        <v>364</v>
      </c>
      <c r="H36" s="46" t="s">
        <v>259</v>
      </c>
      <c r="I36" s="240" t="s">
        <v>349</v>
      </c>
      <c r="J36" s="178"/>
      <c r="K36" s="46" t="s">
        <v>265</v>
      </c>
      <c r="L36" s="46" t="s">
        <v>426</v>
      </c>
      <c r="M36" s="240" t="s">
        <v>350</v>
      </c>
      <c r="N36" s="178"/>
      <c r="O36" s="178"/>
      <c r="P36" s="178"/>
      <c r="Q36" s="203"/>
      <c r="R36" s="178"/>
      <c r="S36" s="178"/>
      <c r="T36" s="178"/>
      <c r="U36" s="203"/>
      <c r="V36" s="178"/>
    </row>
    <row r="37" spans="1:22" x14ac:dyDescent="0.25">
      <c r="A37" s="93">
        <v>13</v>
      </c>
      <c r="C37" s="46" t="s">
        <v>266</v>
      </c>
      <c r="D37" s="46" t="s">
        <v>368</v>
      </c>
      <c r="E37" s="240" t="s">
        <v>350</v>
      </c>
      <c r="F37" s="178"/>
      <c r="G37" s="46" t="s">
        <v>409</v>
      </c>
      <c r="H37" s="46" t="s">
        <v>370</v>
      </c>
      <c r="I37" s="240" t="s">
        <v>349</v>
      </c>
      <c r="J37" s="178"/>
      <c r="K37" s="46" t="s">
        <v>358</v>
      </c>
      <c r="L37" s="46" t="s">
        <v>319</v>
      </c>
      <c r="M37" s="240" t="s">
        <v>350</v>
      </c>
      <c r="N37" s="178"/>
      <c r="O37" s="178"/>
      <c r="P37" s="178"/>
      <c r="Q37" s="204"/>
      <c r="R37" s="178"/>
      <c r="S37" s="178"/>
      <c r="T37" s="178"/>
      <c r="U37" s="203"/>
      <c r="V37" s="178"/>
    </row>
    <row r="38" spans="1:22" x14ac:dyDescent="0.25">
      <c r="A38" s="93">
        <v>14</v>
      </c>
      <c r="C38" s="46" t="s">
        <v>328</v>
      </c>
      <c r="D38" s="46" t="s">
        <v>362</v>
      </c>
      <c r="E38" s="240" t="s">
        <v>350</v>
      </c>
      <c r="F38" s="178"/>
      <c r="G38" s="46" t="s">
        <v>319</v>
      </c>
      <c r="H38" s="46" t="s">
        <v>362</v>
      </c>
      <c r="I38" s="240" t="s">
        <v>352</v>
      </c>
      <c r="J38" s="178"/>
      <c r="K38" s="46" t="s">
        <v>256</v>
      </c>
      <c r="L38" s="46" t="s">
        <v>321</v>
      </c>
      <c r="M38" s="240" t="s">
        <v>349</v>
      </c>
      <c r="N38" s="178"/>
      <c r="O38" s="178"/>
      <c r="P38" s="178"/>
      <c r="Q38" s="179"/>
      <c r="R38" s="178"/>
      <c r="S38" s="178"/>
      <c r="T38" s="178"/>
      <c r="U38" s="203"/>
      <c r="V38" s="178"/>
    </row>
    <row r="39" spans="1:22" x14ac:dyDescent="0.25">
      <c r="A39" s="93">
        <v>15</v>
      </c>
      <c r="C39" s="46" t="s">
        <v>321</v>
      </c>
      <c r="D39" s="46" t="s">
        <v>365</v>
      </c>
      <c r="E39" s="240" t="s">
        <v>349</v>
      </c>
      <c r="F39" s="178"/>
      <c r="G39" s="46" t="s">
        <v>321</v>
      </c>
      <c r="H39" s="46" t="s">
        <v>267</v>
      </c>
      <c r="I39" s="240" t="s">
        <v>349</v>
      </c>
      <c r="J39" s="178"/>
      <c r="K39" s="46" t="s">
        <v>267</v>
      </c>
      <c r="L39" s="46" t="s">
        <v>264</v>
      </c>
      <c r="M39" s="240" t="s">
        <v>350</v>
      </c>
      <c r="N39" s="178"/>
      <c r="O39" s="178"/>
      <c r="P39" s="178"/>
      <c r="Q39" s="179"/>
      <c r="R39" s="178"/>
      <c r="S39" s="178"/>
      <c r="T39" s="178"/>
      <c r="U39" s="179"/>
      <c r="V39" s="178"/>
    </row>
    <row r="40" spans="1:22" x14ac:dyDescent="0.25">
      <c r="A40" s="93">
        <v>16</v>
      </c>
      <c r="C40" s="46" t="s">
        <v>369</v>
      </c>
      <c r="D40" s="46" t="s">
        <v>363</v>
      </c>
      <c r="E40" s="240" t="s">
        <v>350</v>
      </c>
      <c r="G40" s="46" t="s">
        <v>365</v>
      </c>
      <c r="H40" s="46" t="s">
        <v>328</v>
      </c>
      <c r="I40" s="240" t="s">
        <v>349</v>
      </c>
      <c r="K40" s="46" t="s">
        <v>266</v>
      </c>
      <c r="L40" s="46" t="s">
        <v>261</v>
      </c>
      <c r="M40" s="240" t="s">
        <v>349</v>
      </c>
    </row>
    <row r="41" spans="1:22" x14ac:dyDescent="0.25">
      <c r="A41" s="93">
        <v>17</v>
      </c>
      <c r="C41" s="46" t="s">
        <v>370</v>
      </c>
      <c r="D41" s="46" t="s">
        <v>267</v>
      </c>
      <c r="E41" s="240" t="s">
        <v>350</v>
      </c>
      <c r="G41" s="46" t="s">
        <v>266</v>
      </c>
      <c r="H41" s="46" t="s">
        <v>410</v>
      </c>
      <c r="I41" s="240" t="s">
        <v>349</v>
      </c>
      <c r="K41" s="46" t="s">
        <v>409</v>
      </c>
      <c r="L41" s="46" t="s">
        <v>259</v>
      </c>
      <c r="M41" s="240" t="s">
        <v>350</v>
      </c>
    </row>
    <row r="42" spans="1:22" x14ac:dyDescent="0.25">
      <c r="A42" s="93">
        <v>18</v>
      </c>
      <c r="C42" s="217" t="s">
        <v>280</v>
      </c>
      <c r="D42" s="217" t="s">
        <v>261</v>
      </c>
      <c r="E42" s="301" t="s">
        <v>349</v>
      </c>
      <c r="G42" s="217" t="s">
        <v>359</v>
      </c>
      <c r="H42" s="217" t="s">
        <v>357</v>
      </c>
      <c r="I42" s="301" t="s">
        <v>350</v>
      </c>
      <c r="K42" s="46" t="s">
        <v>362</v>
      </c>
      <c r="L42" s="46" t="s">
        <v>365</v>
      </c>
      <c r="M42" s="240" t="s">
        <v>349</v>
      </c>
    </row>
    <row r="43" spans="1:22" x14ac:dyDescent="0.25">
      <c r="A43" s="93">
        <v>19</v>
      </c>
      <c r="C43" s="97"/>
      <c r="D43" s="97"/>
      <c r="E43" s="274"/>
      <c r="G43" s="97"/>
      <c r="H43" s="97"/>
      <c r="I43" s="274"/>
      <c r="K43" s="46" t="s">
        <v>328</v>
      </c>
      <c r="L43" s="46" t="s">
        <v>369</v>
      </c>
      <c r="M43" s="240" t="s">
        <v>349</v>
      </c>
    </row>
    <row r="44" spans="1:22" x14ac:dyDescent="0.25">
      <c r="C44" s="7"/>
      <c r="D44" s="7"/>
      <c r="E44" s="116"/>
      <c r="J44" s="57"/>
      <c r="K44" s="57"/>
      <c r="L44" s="58"/>
      <c r="M44" s="57"/>
    </row>
    <row r="45" spans="1:22" x14ac:dyDescent="0.25">
      <c r="C45" s="7"/>
      <c r="D45" s="7"/>
      <c r="E45" s="116"/>
    </row>
    <row r="46" spans="1:22" x14ac:dyDescent="0.25">
      <c r="C46" s="7"/>
      <c r="D46" s="7"/>
      <c r="E46" s="116"/>
      <c r="K46" s="4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workbookViewId="0">
      <selection activeCell="J37" sqref="J37"/>
    </sheetView>
  </sheetViews>
  <sheetFormatPr defaultColWidth="8.7109375" defaultRowHeight="15.75" x14ac:dyDescent="0.25"/>
  <cols>
    <col min="1" max="1" width="3.5703125" style="117" customWidth="1"/>
    <col min="2" max="2" width="11.85546875" style="118" customWidth="1"/>
    <col min="3" max="3" width="18.5703125" style="117" bestFit="1" customWidth="1"/>
    <col min="4" max="4" width="18.5703125" style="117" customWidth="1"/>
    <col min="5" max="15" width="6.140625" style="117" customWidth="1"/>
    <col min="16" max="16" width="8.7109375" style="313"/>
    <col min="17" max="17" width="2.28515625" style="117" customWidth="1"/>
    <col min="18" max="19" width="8.7109375" style="117"/>
    <col min="20" max="20" width="15.28515625" style="117" customWidth="1"/>
    <col min="21" max="16384" width="8.7109375" style="117"/>
  </cols>
  <sheetData>
    <row r="1" spans="1:21" ht="15.6" customHeight="1" x14ac:dyDescent="0.3">
      <c r="B1" s="120" t="s">
        <v>157</v>
      </c>
      <c r="H1" s="199"/>
      <c r="I1" s="200" t="s">
        <v>243</v>
      </c>
    </row>
    <row r="2" spans="1:21" ht="15.95" customHeight="1" x14ac:dyDescent="0.25"/>
    <row r="3" spans="1:21" ht="15.6" customHeight="1" x14ac:dyDescent="0.25">
      <c r="B3" s="121" t="s">
        <v>154</v>
      </c>
      <c r="C3" s="356" t="s">
        <v>1</v>
      </c>
      <c r="D3" s="356" t="s">
        <v>416</v>
      </c>
      <c r="E3" s="357" t="s">
        <v>156</v>
      </c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9" t="s">
        <v>158</v>
      </c>
      <c r="R3" s="361" t="s">
        <v>190</v>
      </c>
      <c r="T3" s="117" t="s">
        <v>193</v>
      </c>
    </row>
    <row r="4" spans="1:21" ht="15.95" customHeight="1" thickBot="1" x14ac:dyDescent="0.3">
      <c r="B4" s="121" t="s">
        <v>155</v>
      </c>
      <c r="C4" s="356"/>
      <c r="D4" s="356"/>
      <c r="E4" s="121" t="s">
        <v>19</v>
      </c>
      <c r="F4" s="121" t="s">
        <v>20</v>
      </c>
      <c r="G4" s="121" t="s">
        <v>21</v>
      </c>
      <c r="H4" s="121" t="s">
        <v>22</v>
      </c>
      <c r="I4" s="121" t="s">
        <v>23</v>
      </c>
      <c r="J4" s="121" t="s">
        <v>24</v>
      </c>
      <c r="K4" s="121" t="s">
        <v>25</v>
      </c>
      <c r="L4" s="121" t="s">
        <v>26</v>
      </c>
      <c r="M4" s="121" t="s">
        <v>27</v>
      </c>
      <c r="N4" s="121" t="s">
        <v>28</v>
      </c>
      <c r="O4" s="121" t="s">
        <v>29</v>
      </c>
      <c r="P4" s="360"/>
      <c r="R4" s="362"/>
      <c r="T4" s="117" t="s">
        <v>244</v>
      </c>
    </row>
    <row r="5" spans="1:21" ht="15.6" customHeight="1" x14ac:dyDescent="0.25">
      <c r="A5" s="121">
        <v>1</v>
      </c>
      <c r="B5" s="241">
        <v>2164</v>
      </c>
      <c r="C5" s="192" t="s">
        <v>146</v>
      </c>
      <c r="D5" s="302" t="s">
        <v>417</v>
      </c>
      <c r="E5" s="242">
        <v>1764</v>
      </c>
      <c r="F5" s="231">
        <v>2029</v>
      </c>
      <c r="G5" s="231">
        <v>1788</v>
      </c>
      <c r="H5" s="231">
        <v>2035</v>
      </c>
      <c r="I5" s="231">
        <v>1923</v>
      </c>
      <c r="J5" s="231">
        <v>2024</v>
      </c>
      <c r="K5" s="231"/>
      <c r="L5" s="231"/>
      <c r="M5" s="231"/>
      <c r="N5" s="231"/>
      <c r="O5" s="295"/>
      <c r="P5" s="319">
        <f t="shared" ref="P5:P10" si="0">AVERAGE(E5:O5)</f>
        <v>1927.1666666666667</v>
      </c>
      <c r="R5" s="171">
        <f t="shared" ref="R5:R10" si="1">P5-B5</f>
        <v>-236.83333333333326</v>
      </c>
    </row>
    <row r="6" spans="1:21" ht="15.6" customHeight="1" x14ac:dyDescent="0.25">
      <c r="A6" s="261">
        <v>2</v>
      </c>
      <c r="B6" s="241">
        <v>2035</v>
      </c>
      <c r="C6" s="192" t="s">
        <v>405</v>
      </c>
      <c r="D6" s="311" t="s">
        <v>418</v>
      </c>
      <c r="E6" s="231"/>
      <c r="F6" s="231"/>
      <c r="G6" s="231">
        <v>1809</v>
      </c>
      <c r="H6" s="231">
        <v>2164</v>
      </c>
      <c r="I6" s="231">
        <v>2024</v>
      </c>
      <c r="J6" s="242">
        <v>1635</v>
      </c>
      <c r="K6" s="231"/>
      <c r="L6" s="231"/>
      <c r="M6" s="231"/>
      <c r="N6" s="231"/>
      <c r="O6" s="295"/>
      <c r="P6" s="318">
        <f t="shared" si="0"/>
        <v>1908</v>
      </c>
      <c r="R6" s="171">
        <f t="shared" si="1"/>
        <v>-127</v>
      </c>
    </row>
    <row r="7" spans="1:21" ht="15.95" customHeight="1" x14ac:dyDescent="0.25">
      <c r="A7" s="261">
        <v>3</v>
      </c>
      <c r="B7" s="191">
        <v>2029</v>
      </c>
      <c r="C7" s="192" t="s">
        <v>150</v>
      </c>
      <c r="D7" s="302" t="s">
        <v>417</v>
      </c>
      <c r="E7" s="231">
        <v>1680</v>
      </c>
      <c r="F7" s="231">
        <v>2164</v>
      </c>
      <c r="G7" s="242">
        <v>1629</v>
      </c>
      <c r="H7" s="242">
        <v>1629</v>
      </c>
      <c r="I7" s="242">
        <v>1629</v>
      </c>
      <c r="J7" s="231">
        <v>1923</v>
      </c>
      <c r="K7" s="231"/>
      <c r="L7" s="231"/>
      <c r="M7" s="231"/>
      <c r="N7" s="231"/>
      <c r="O7" s="295"/>
      <c r="P7" s="318">
        <f t="shared" si="0"/>
        <v>1775.6666666666667</v>
      </c>
      <c r="R7" s="171">
        <f t="shared" si="1"/>
        <v>-253.33333333333326</v>
      </c>
      <c r="T7" s="173" t="s">
        <v>194</v>
      </c>
      <c r="U7" s="161" t="s">
        <v>184</v>
      </c>
    </row>
    <row r="8" spans="1:21" ht="15.6" customHeight="1" x14ac:dyDescent="0.25">
      <c r="A8" s="261">
        <v>4</v>
      </c>
      <c r="B8" s="191">
        <v>2024</v>
      </c>
      <c r="C8" s="192" t="s">
        <v>41</v>
      </c>
      <c r="D8" s="302" t="s">
        <v>419</v>
      </c>
      <c r="E8" s="231">
        <v>1642</v>
      </c>
      <c r="F8" s="231">
        <v>1788</v>
      </c>
      <c r="G8" s="231"/>
      <c r="H8" s="242">
        <v>1624</v>
      </c>
      <c r="I8" s="231">
        <v>2035</v>
      </c>
      <c r="J8" s="231">
        <v>2164</v>
      </c>
      <c r="K8" s="231"/>
      <c r="L8" s="231"/>
      <c r="M8" s="231"/>
      <c r="N8" s="231"/>
      <c r="O8" s="295"/>
      <c r="P8" s="318">
        <f t="shared" si="0"/>
        <v>1850.6</v>
      </c>
      <c r="R8" s="171">
        <f t="shared" si="1"/>
        <v>-173.40000000000009</v>
      </c>
      <c r="T8" s="121">
        <v>-193</v>
      </c>
      <c r="U8" s="121">
        <v>7.5</v>
      </c>
    </row>
    <row r="9" spans="1:21" ht="15.95" customHeight="1" x14ac:dyDescent="0.25">
      <c r="A9" s="261">
        <v>5</v>
      </c>
      <c r="B9" s="191">
        <v>1923</v>
      </c>
      <c r="C9" s="192" t="s">
        <v>45</v>
      </c>
      <c r="D9" s="302" t="s">
        <v>417</v>
      </c>
      <c r="E9" s="231">
        <v>1597</v>
      </c>
      <c r="F9" s="231">
        <v>1788</v>
      </c>
      <c r="G9" s="231"/>
      <c r="H9" s="231">
        <v>2029</v>
      </c>
      <c r="I9" s="231">
        <v>2164</v>
      </c>
      <c r="J9" s="231">
        <v>2029</v>
      </c>
      <c r="K9" s="231"/>
      <c r="L9" s="231"/>
      <c r="M9" s="231"/>
      <c r="N9" s="231"/>
      <c r="O9" s="295"/>
      <c r="P9" s="314">
        <f t="shared" si="0"/>
        <v>1921.4</v>
      </c>
      <c r="R9" s="171">
        <f t="shared" si="1"/>
        <v>-1.5999999999999091</v>
      </c>
      <c r="T9" s="121">
        <v>-149</v>
      </c>
      <c r="U9" s="121">
        <v>7</v>
      </c>
    </row>
    <row r="10" spans="1:21" ht="15.6" customHeight="1" x14ac:dyDescent="0.25">
      <c r="A10" s="261">
        <v>6</v>
      </c>
      <c r="B10" s="191">
        <v>1809</v>
      </c>
      <c r="C10" s="192" t="s">
        <v>46</v>
      </c>
      <c r="D10" s="302" t="s">
        <v>417</v>
      </c>
      <c r="E10" s="231">
        <v>1529</v>
      </c>
      <c r="F10" s="231">
        <v>1680</v>
      </c>
      <c r="G10" s="231">
        <v>2035</v>
      </c>
      <c r="H10" s="231">
        <v>1435</v>
      </c>
      <c r="I10" s="231">
        <v>1597</v>
      </c>
      <c r="J10" s="242">
        <v>1409</v>
      </c>
      <c r="K10" s="231"/>
      <c r="L10" s="231"/>
      <c r="M10" s="231"/>
      <c r="N10" s="231"/>
      <c r="O10" s="295"/>
      <c r="P10" s="318">
        <f t="shared" si="0"/>
        <v>1614.1666666666667</v>
      </c>
      <c r="R10" s="171">
        <f t="shared" si="1"/>
        <v>-194.83333333333326</v>
      </c>
      <c r="T10" s="121">
        <v>-110</v>
      </c>
      <c r="U10" s="121">
        <v>6.5</v>
      </c>
    </row>
    <row r="11" spans="1:21" ht="15.95" customHeight="1" x14ac:dyDescent="0.25">
      <c r="A11" s="261">
        <v>7</v>
      </c>
      <c r="B11" s="191">
        <v>1788</v>
      </c>
      <c r="C11" s="192" t="s">
        <v>204</v>
      </c>
      <c r="D11" s="302" t="s">
        <v>417</v>
      </c>
      <c r="E11" s="231">
        <v>1923</v>
      </c>
      <c r="F11" s="231">
        <v>2024</v>
      </c>
      <c r="G11" s="231">
        <v>2164</v>
      </c>
      <c r="H11" s="242">
        <v>1388</v>
      </c>
      <c r="I11" s="231">
        <v>1435</v>
      </c>
      <c r="J11" s="231">
        <v>1680</v>
      </c>
      <c r="K11" s="231"/>
      <c r="L11" s="231"/>
      <c r="M11" s="231"/>
      <c r="N11" s="231"/>
      <c r="O11" s="295"/>
      <c r="P11" s="318">
        <f t="shared" ref="P11:P19" si="2">AVERAGE(E11:O11)</f>
        <v>1769</v>
      </c>
      <c r="R11" s="171">
        <f t="shared" ref="R11:R19" si="3">P11-B11</f>
        <v>-19</v>
      </c>
      <c r="T11" s="121">
        <v>-72</v>
      </c>
      <c r="U11" s="121">
        <v>6</v>
      </c>
    </row>
    <row r="12" spans="1:21" ht="15.6" customHeight="1" x14ac:dyDescent="0.25">
      <c r="A12" s="261">
        <v>8</v>
      </c>
      <c r="B12" s="191">
        <v>1715</v>
      </c>
      <c r="C12" s="192" t="s">
        <v>91</v>
      </c>
      <c r="D12" s="302" t="s">
        <v>417</v>
      </c>
      <c r="E12" s="231">
        <v>2164</v>
      </c>
      <c r="F12" s="231">
        <v>1597</v>
      </c>
      <c r="G12" s="231">
        <v>1469</v>
      </c>
      <c r="H12" s="231">
        <v>1480</v>
      </c>
      <c r="I12" s="231">
        <v>1361</v>
      </c>
      <c r="J12" s="231">
        <v>1642</v>
      </c>
      <c r="K12" s="231"/>
      <c r="L12" s="231"/>
      <c r="M12" s="231"/>
      <c r="N12" s="231"/>
      <c r="O12" s="295"/>
      <c r="P12" s="314">
        <f t="shared" si="2"/>
        <v>1618.8333333333333</v>
      </c>
      <c r="R12" s="171">
        <f t="shared" si="3"/>
        <v>-96.166666666666742</v>
      </c>
      <c r="T12" s="121">
        <v>-36</v>
      </c>
      <c r="U12" s="121">
        <v>5.5</v>
      </c>
    </row>
    <row r="13" spans="1:21" ht="15.95" customHeight="1" x14ac:dyDescent="0.25">
      <c r="A13" s="261">
        <v>9</v>
      </c>
      <c r="B13" s="191">
        <v>1680</v>
      </c>
      <c r="C13" s="192" t="s">
        <v>148</v>
      </c>
      <c r="D13" s="302" t="s">
        <v>417</v>
      </c>
      <c r="E13" s="231">
        <v>2029</v>
      </c>
      <c r="F13" s="231">
        <v>1809</v>
      </c>
      <c r="G13" s="242">
        <v>1280</v>
      </c>
      <c r="H13" s="231"/>
      <c r="I13" s="231">
        <v>1309</v>
      </c>
      <c r="J13" s="231">
        <v>1788</v>
      </c>
      <c r="K13" s="231"/>
      <c r="L13" s="231"/>
      <c r="M13" s="231"/>
      <c r="N13" s="231"/>
      <c r="O13" s="295"/>
      <c r="P13" s="318">
        <f t="shared" si="2"/>
        <v>1643</v>
      </c>
      <c r="R13" s="171">
        <f t="shared" si="3"/>
        <v>-37</v>
      </c>
      <c r="T13" s="121">
        <v>0</v>
      </c>
      <c r="U13" s="121">
        <v>5</v>
      </c>
    </row>
    <row r="14" spans="1:21" ht="15.6" customHeight="1" x14ac:dyDescent="0.25">
      <c r="A14" s="261">
        <v>10</v>
      </c>
      <c r="B14" s="191">
        <v>1642</v>
      </c>
      <c r="C14" s="192" t="s">
        <v>277</v>
      </c>
      <c r="D14" s="302" t="s">
        <v>420</v>
      </c>
      <c r="E14" s="231">
        <v>2024</v>
      </c>
      <c r="F14" s="231">
        <v>1597</v>
      </c>
      <c r="G14" s="231">
        <v>1361</v>
      </c>
      <c r="H14" s="231">
        <v>1306</v>
      </c>
      <c r="I14" s="231">
        <v>1509</v>
      </c>
      <c r="J14" s="231">
        <v>1715</v>
      </c>
      <c r="K14" s="231"/>
      <c r="L14" s="231"/>
      <c r="M14" s="231"/>
      <c r="N14" s="231"/>
      <c r="O14" s="295"/>
      <c r="P14" s="314">
        <f t="shared" si="2"/>
        <v>1585.3333333333333</v>
      </c>
      <c r="R14" s="171">
        <f t="shared" si="3"/>
        <v>-56.666666666666742</v>
      </c>
      <c r="T14" s="121">
        <v>36</v>
      </c>
      <c r="U14" s="121">
        <v>4.5</v>
      </c>
    </row>
    <row r="15" spans="1:21" ht="15.95" customHeight="1" x14ac:dyDescent="0.25">
      <c r="A15" s="261">
        <v>11</v>
      </c>
      <c r="B15" s="191">
        <v>1597</v>
      </c>
      <c r="C15" s="192" t="s">
        <v>49</v>
      </c>
      <c r="D15" s="302" t="s">
        <v>420</v>
      </c>
      <c r="E15" s="231">
        <v>1923</v>
      </c>
      <c r="F15" s="231">
        <v>1715</v>
      </c>
      <c r="G15" s="231">
        <v>1642</v>
      </c>
      <c r="H15" s="231">
        <v>2024</v>
      </c>
      <c r="I15" s="231">
        <v>1809</v>
      </c>
      <c r="J15" s="231">
        <v>1299</v>
      </c>
      <c r="K15" s="231"/>
      <c r="L15" s="231"/>
      <c r="M15" s="231"/>
      <c r="N15" s="231"/>
      <c r="O15" s="295"/>
      <c r="P15" s="314">
        <f t="shared" si="2"/>
        <v>1735.3333333333333</v>
      </c>
      <c r="R15" s="171">
        <f t="shared" si="3"/>
        <v>138.33333333333326</v>
      </c>
      <c r="T15" s="121">
        <v>72</v>
      </c>
      <c r="U15" s="121">
        <v>4</v>
      </c>
    </row>
    <row r="16" spans="1:21" ht="15.95" customHeight="1" x14ac:dyDescent="0.25">
      <c r="A16" s="261">
        <v>12</v>
      </c>
      <c r="B16" s="191">
        <v>1529</v>
      </c>
      <c r="C16" s="192" t="s">
        <v>51</v>
      </c>
      <c r="D16" s="302" t="s">
        <v>421</v>
      </c>
      <c r="E16" s="231">
        <v>1809</v>
      </c>
      <c r="F16" s="231">
        <v>1435</v>
      </c>
      <c r="G16" s="231">
        <v>1475</v>
      </c>
      <c r="H16" s="231">
        <v>1469</v>
      </c>
      <c r="I16" s="231"/>
      <c r="J16" s="242">
        <v>1129</v>
      </c>
      <c r="K16" s="231"/>
      <c r="L16" s="231"/>
      <c r="M16" s="231"/>
      <c r="N16" s="231"/>
      <c r="O16" s="295"/>
      <c r="P16" s="318">
        <f t="shared" si="2"/>
        <v>1463.4</v>
      </c>
      <c r="R16" s="171">
        <f t="shared" si="3"/>
        <v>-65.599999999999909</v>
      </c>
      <c r="T16" s="121">
        <v>110</v>
      </c>
      <c r="U16" s="121">
        <v>3.5</v>
      </c>
    </row>
    <row r="17" spans="1:21" ht="15.95" customHeight="1" x14ac:dyDescent="0.25">
      <c r="A17" s="261">
        <v>13</v>
      </c>
      <c r="B17" s="191">
        <v>1509</v>
      </c>
      <c r="C17" s="192" t="s">
        <v>151</v>
      </c>
      <c r="D17" s="302" t="s">
        <v>417</v>
      </c>
      <c r="E17" s="231">
        <v>1447</v>
      </c>
      <c r="F17" s="231">
        <v>1361</v>
      </c>
      <c r="G17" s="231">
        <v>1309</v>
      </c>
      <c r="H17" s="231">
        <v>1435</v>
      </c>
      <c r="I17" s="231">
        <v>1642</v>
      </c>
      <c r="J17" s="231">
        <v>2029</v>
      </c>
      <c r="K17" s="231"/>
      <c r="L17" s="231"/>
      <c r="M17" s="231"/>
      <c r="N17" s="231"/>
      <c r="O17" s="295"/>
      <c r="P17" s="314">
        <f t="shared" si="2"/>
        <v>1537.1666666666667</v>
      </c>
      <c r="R17" s="171">
        <f t="shared" si="3"/>
        <v>28.166666666666742</v>
      </c>
      <c r="T17" s="121">
        <v>149</v>
      </c>
      <c r="U17" s="121">
        <v>3</v>
      </c>
    </row>
    <row r="18" spans="1:21" ht="15.95" customHeight="1" x14ac:dyDescent="0.25">
      <c r="A18" s="261">
        <v>14</v>
      </c>
      <c r="B18" s="191">
        <v>1481</v>
      </c>
      <c r="C18" s="192" t="s">
        <v>292</v>
      </c>
      <c r="D18" s="302" t="s">
        <v>419</v>
      </c>
      <c r="E18" s="231">
        <v>1435</v>
      </c>
      <c r="F18" s="231">
        <v>1447</v>
      </c>
      <c r="G18" s="231">
        <v>1243</v>
      </c>
      <c r="H18" s="231">
        <v>1071</v>
      </c>
      <c r="I18" s="231"/>
      <c r="J18" s="231"/>
      <c r="K18" s="231"/>
      <c r="L18" s="231"/>
      <c r="M18" s="231"/>
      <c r="N18" s="231"/>
      <c r="O18" s="295"/>
      <c r="P18" s="314">
        <f t="shared" si="2"/>
        <v>1299</v>
      </c>
      <c r="R18" s="171">
        <f t="shared" si="3"/>
        <v>-182</v>
      </c>
      <c r="T18" s="121">
        <v>193</v>
      </c>
      <c r="U18" s="121">
        <v>2.5</v>
      </c>
    </row>
    <row r="19" spans="1:21" ht="15.95" customHeight="1" x14ac:dyDescent="0.25">
      <c r="A19" s="261">
        <v>15</v>
      </c>
      <c r="B19" s="191">
        <v>1480</v>
      </c>
      <c r="C19" s="192" t="s">
        <v>120</v>
      </c>
      <c r="D19" s="302" t="s">
        <v>417</v>
      </c>
      <c r="E19" s="231">
        <v>1361</v>
      </c>
      <c r="F19" s="231"/>
      <c r="G19" s="231">
        <v>1287</v>
      </c>
      <c r="H19" s="231">
        <v>1715</v>
      </c>
      <c r="I19" s="231">
        <v>1299</v>
      </c>
      <c r="J19" s="231"/>
      <c r="K19" s="231"/>
      <c r="L19" s="231"/>
      <c r="M19" s="231"/>
      <c r="N19" s="231"/>
      <c r="O19" s="295"/>
      <c r="P19" s="314">
        <f t="shared" si="2"/>
        <v>1415.5</v>
      </c>
      <c r="R19" s="171">
        <f t="shared" si="3"/>
        <v>-64.5</v>
      </c>
    </row>
    <row r="20" spans="1:21" ht="15.95" customHeight="1" x14ac:dyDescent="0.25">
      <c r="A20" s="261">
        <v>16</v>
      </c>
      <c r="B20" s="191">
        <v>1475</v>
      </c>
      <c r="C20" s="192" t="s">
        <v>217</v>
      </c>
      <c r="D20" s="302" t="s">
        <v>417</v>
      </c>
      <c r="E20" s="231">
        <v>1309</v>
      </c>
      <c r="F20" s="231">
        <v>1299</v>
      </c>
      <c r="G20" s="231">
        <v>1529</v>
      </c>
      <c r="H20" s="231">
        <v>1287</v>
      </c>
      <c r="I20" s="231">
        <v>1288</v>
      </c>
      <c r="J20" s="231"/>
      <c r="K20" s="231"/>
      <c r="L20" s="231"/>
      <c r="M20" s="231"/>
      <c r="N20" s="231"/>
      <c r="O20" s="295"/>
      <c r="P20" s="314">
        <f t="shared" ref="P20:P28" si="4">AVERAGE(E20:O20)</f>
        <v>1342.4</v>
      </c>
      <c r="R20" s="171">
        <f t="shared" ref="R20:R30" si="5">P20-B20</f>
        <v>-132.59999999999991</v>
      </c>
    </row>
    <row r="21" spans="1:21" ht="15.95" customHeight="1" x14ac:dyDescent="0.25">
      <c r="A21" s="261">
        <v>17</v>
      </c>
      <c r="B21" s="191">
        <v>1469</v>
      </c>
      <c r="C21" s="192" t="s">
        <v>55</v>
      </c>
      <c r="D21" s="302" t="s">
        <v>417</v>
      </c>
      <c r="E21" s="231"/>
      <c r="F21" s="231">
        <v>1309</v>
      </c>
      <c r="G21" s="231">
        <v>1715</v>
      </c>
      <c r="H21" s="231">
        <v>1642</v>
      </c>
      <c r="I21" s="231"/>
      <c r="J21" s="231"/>
      <c r="K21" s="231"/>
      <c r="L21" s="231"/>
      <c r="M21" s="231"/>
      <c r="N21" s="231"/>
      <c r="O21" s="295"/>
      <c r="P21" s="314">
        <f t="shared" si="4"/>
        <v>1555.3333333333333</v>
      </c>
      <c r="R21" s="171">
        <f t="shared" si="5"/>
        <v>86.333333333333258</v>
      </c>
    </row>
    <row r="22" spans="1:21" s="119" customFormat="1" ht="15.95" customHeight="1" x14ac:dyDescent="0.25">
      <c r="A22" s="261">
        <v>18</v>
      </c>
      <c r="B22" s="191">
        <v>1447</v>
      </c>
      <c r="C22" s="122" t="s">
        <v>247</v>
      </c>
      <c r="D22" s="302" t="s">
        <v>417</v>
      </c>
      <c r="E22" s="231">
        <v>1509</v>
      </c>
      <c r="F22" s="231">
        <v>1481</v>
      </c>
      <c r="G22" s="231"/>
      <c r="H22" s="231"/>
      <c r="I22" s="231"/>
      <c r="J22" s="231">
        <v>1108</v>
      </c>
      <c r="K22" s="231"/>
      <c r="L22" s="231"/>
      <c r="M22" s="231"/>
      <c r="N22" s="231"/>
      <c r="O22" s="295"/>
      <c r="P22" s="314">
        <f t="shared" si="4"/>
        <v>1366</v>
      </c>
      <c r="R22" s="171">
        <f t="shared" si="5"/>
        <v>-81</v>
      </c>
    </row>
    <row r="23" spans="1:21" s="119" customFormat="1" ht="15.95" customHeight="1" x14ac:dyDescent="0.25">
      <c r="A23" s="261">
        <v>19</v>
      </c>
      <c r="B23" s="191">
        <v>1435</v>
      </c>
      <c r="C23" s="122" t="s">
        <v>269</v>
      </c>
      <c r="D23" s="302" t="s">
        <v>417</v>
      </c>
      <c r="E23" s="231">
        <v>1435</v>
      </c>
      <c r="F23" s="231">
        <v>1529</v>
      </c>
      <c r="G23" s="231">
        <v>2029</v>
      </c>
      <c r="H23" s="231">
        <v>1809</v>
      </c>
      <c r="I23" s="231">
        <v>1788</v>
      </c>
      <c r="J23" s="231">
        <v>1361</v>
      </c>
      <c r="K23" s="231"/>
      <c r="L23" s="231"/>
      <c r="M23" s="231"/>
      <c r="N23" s="231"/>
      <c r="O23" s="300">
        <v>1509</v>
      </c>
      <c r="P23" s="314">
        <f>AVERAGE(E23:O23)</f>
        <v>1637.1428571428571</v>
      </c>
      <c r="R23" s="171">
        <f t="shared" si="5"/>
        <v>202.14285714285711</v>
      </c>
    </row>
    <row r="24" spans="1:21" s="119" customFormat="1" ht="15.95" customHeight="1" x14ac:dyDescent="0.25">
      <c r="A24" s="261">
        <v>20</v>
      </c>
      <c r="B24" s="191">
        <v>1361</v>
      </c>
      <c r="C24" s="122" t="s">
        <v>271</v>
      </c>
      <c r="D24" s="123" t="s">
        <v>417</v>
      </c>
      <c r="E24" s="231">
        <v>1480</v>
      </c>
      <c r="F24" s="231">
        <v>1509</v>
      </c>
      <c r="G24" s="231">
        <v>1642</v>
      </c>
      <c r="H24" s="231"/>
      <c r="I24" s="231">
        <v>1715</v>
      </c>
      <c r="J24" s="231">
        <v>1435</v>
      </c>
      <c r="K24" s="231"/>
      <c r="L24" s="231"/>
      <c r="M24" s="231"/>
      <c r="N24" s="231"/>
      <c r="O24" s="295"/>
      <c r="P24" s="315">
        <f t="shared" si="4"/>
        <v>1556.2</v>
      </c>
      <c r="R24" s="171">
        <f t="shared" si="5"/>
        <v>195.20000000000005</v>
      </c>
    </row>
    <row r="25" spans="1:21" s="119" customFormat="1" ht="15.95" customHeight="1" x14ac:dyDescent="0.25">
      <c r="A25" s="261">
        <v>21</v>
      </c>
      <c r="B25" s="161">
        <v>1309</v>
      </c>
      <c r="C25" s="124" t="s">
        <v>268</v>
      </c>
      <c r="D25" s="303" t="s">
        <v>417</v>
      </c>
      <c r="E25" s="231">
        <v>1475</v>
      </c>
      <c r="F25" s="231">
        <v>1469</v>
      </c>
      <c r="G25" s="231">
        <v>1509</v>
      </c>
      <c r="H25" s="231">
        <v>1788</v>
      </c>
      <c r="I25" s="231">
        <v>1680</v>
      </c>
      <c r="J25" s="231"/>
      <c r="K25" s="231"/>
      <c r="L25" s="231"/>
      <c r="M25" s="231"/>
      <c r="N25" s="231"/>
      <c r="O25" s="295"/>
      <c r="P25" s="315">
        <f t="shared" si="4"/>
        <v>1584.2</v>
      </c>
      <c r="R25" s="171">
        <f t="shared" si="5"/>
        <v>275.20000000000005</v>
      </c>
    </row>
    <row r="26" spans="1:21" s="119" customFormat="1" ht="15.95" customHeight="1" x14ac:dyDescent="0.25">
      <c r="A26" s="261">
        <v>22</v>
      </c>
      <c r="B26" s="191">
        <v>1306</v>
      </c>
      <c r="C26" s="192" t="s">
        <v>65</v>
      </c>
      <c r="D26" s="302" t="s">
        <v>417</v>
      </c>
      <c r="E26" s="231"/>
      <c r="F26" s="231">
        <v>1288</v>
      </c>
      <c r="G26" s="231"/>
      <c r="H26" s="231">
        <v>1642</v>
      </c>
      <c r="I26" s="231"/>
      <c r="J26" s="231">
        <v>1809</v>
      </c>
      <c r="K26" s="231"/>
      <c r="L26" s="231"/>
      <c r="M26" s="231"/>
      <c r="N26" s="231"/>
      <c r="O26" s="295"/>
      <c r="P26" s="315">
        <f t="shared" si="4"/>
        <v>1579.6666666666667</v>
      </c>
      <c r="R26" s="171">
        <f t="shared" si="5"/>
        <v>273.66666666666674</v>
      </c>
    </row>
    <row r="27" spans="1:21" s="119" customFormat="1" ht="15.95" customHeight="1" x14ac:dyDescent="0.25">
      <c r="A27" s="261">
        <v>23</v>
      </c>
      <c r="B27" s="161">
        <v>1299</v>
      </c>
      <c r="C27" s="193" t="s">
        <v>272</v>
      </c>
      <c r="D27" s="304" t="s">
        <v>417</v>
      </c>
      <c r="E27" s="231"/>
      <c r="F27" s="231">
        <v>1475</v>
      </c>
      <c r="G27" s="231"/>
      <c r="H27" s="231">
        <v>1243</v>
      </c>
      <c r="I27" s="231">
        <v>1480</v>
      </c>
      <c r="J27" s="231">
        <v>1597</v>
      </c>
      <c r="K27" s="231"/>
      <c r="L27" s="231"/>
      <c r="M27" s="231"/>
      <c r="N27" s="231"/>
      <c r="O27" s="295"/>
      <c r="P27" s="314">
        <f t="shared" si="4"/>
        <v>1448.75</v>
      </c>
      <c r="R27" s="171">
        <f t="shared" si="5"/>
        <v>149.75</v>
      </c>
    </row>
    <row r="28" spans="1:21" s="119" customFormat="1" ht="15.95" customHeight="1" x14ac:dyDescent="0.25">
      <c r="A28" s="261">
        <v>24</v>
      </c>
      <c r="B28" s="161">
        <v>1288</v>
      </c>
      <c r="C28" s="192" t="s">
        <v>56</v>
      </c>
      <c r="D28" s="302" t="s">
        <v>421</v>
      </c>
      <c r="E28" s="231"/>
      <c r="F28" s="231">
        <v>1306</v>
      </c>
      <c r="G28" s="231"/>
      <c r="H28" s="231"/>
      <c r="I28" s="231">
        <v>1475</v>
      </c>
      <c r="J28" s="231"/>
      <c r="K28" s="231"/>
      <c r="L28" s="231"/>
      <c r="M28" s="231"/>
      <c r="N28" s="231"/>
      <c r="O28" s="295"/>
      <c r="P28" s="314">
        <f t="shared" si="4"/>
        <v>1390.5</v>
      </c>
      <c r="R28" s="171">
        <f t="shared" si="5"/>
        <v>102.5</v>
      </c>
    </row>
    <row r="29" spans="1:21" ht="15.6" customHeight="1" x14ac:dyDescent="0.25">
      <c r="A29" s="261">
        <v>25</v>
      </c>
      <c r="B29" s="161">
        <v>1287</v>
      </c>
      <c r="C29" s="192" t="s">
        <v>197</v>
      </c>
      <c r="D29" s="311" t="s">
        <v>418</v>
      </c>
      <c r="E29" s="231"/>
      <c r="F29" s="231"/>
      <c r="G29" s="231">
        <v>1480</v>
      </c>
      <c r="H29" s="231">
        <v>1475</v>
      </c>
      <c r="I29" s="231">
        <v>2029</v>
      </c>
      <c r="J29" s="231"/>
      <c r="K29" s="231"/>
      <c r="L29" s="231"/>
      <c r="M29" s="231"/>
      <c r="N29" s="231"/>
      <c r="O29" s="295"/>
      <c r="P29" s="314">
        <f t="shared" ref="P29:P41" si="6">AVERAGE(E29:O29)</f>
        <v>1661.3333333333333</v>
      </c>
      <c r="Q29" s="119"/>
      <c r="R29" s="171">
        <f t="shared" si="5"/>
        <v>374.33333333333326</v>
      </c>
    </row>
    <row r="30" spans="1:21" ht="15.95" customHeight="1" x14ac:dyDescent="0.25">
      <c r="A30" s="261">
        <v>26</v>
      </c>
      <c r="B30" s="161">
        <v>1243</v>
      </c>
      <c r="C30" s="192" t="s">
        <v>270</v>
      </c>
      <c r="D30" s="302" t="s">
        <v>417</v>
      </c>
      <c r="E30" s="231"/>
      <c r="F30" s="231"/>
      <c r="G30" s="231">
        <v>1481</v>
      </c>
      <c r="H30" s="231">
        <v>1299</v>
      </c>
      <c r="I30" s="231"/>
      <c r="J30" s="231"/>
      <c r="K30" s="231"/>
      <c r="L30" s="231"/>
      <c r="M30" s="231"/>
      <c r="N30" s="231"/>
      <c r="O30" s="295"/>
      <c r="P30" s="314">
        <f t="shared" si="6"/>
        <v>1390</v>
      </c>
      <c r="Q30" s="119"/>
      <c r="R30" s="171">
        <f t="shared" si="5"/>
        <v>147</v>
      </c>
    </row>
    <row r="31" spans="1:21" ht="15.95" customHeight="1" x14ac:dyDescent="0.25">
      <c r="A31" s="261">
        <v>27</v>
      </c>
      <c r="B31" s="161">
        <v>1108</v>
      </c>
      <c r="C31" s="192" t="s">
        <v>412</v>
      </c>
      <c r="D31" s="302" t="s">
        <v>417</v>
      </c>
      <c r="E31" s="231"/>
      <c r="F31" s="231"/>
      <c r="G31" s="231">
        <v>1071</v>
      </c>
      <c r="H31" s="231"/>
      <c r="I31" s="231">
        <v>1106</v>
      </c>
      <c r="J31" s="231">
        <v>1447</v>
      </c>
      <c r="K31" s="231"/>
      <c r="L31" s="231"/>
      <c r="M31" s="231"/>
      <c r="N31" s="231"/>
      <c r="O31" s="295"/>
      <c r="P31" s="314">
        <f t="shared" ref="P31:P34" si="7">AVERAGE(E31:O31)</f>
        <v>1208</v>
      </c>
      <c r="Q31" s="119"/>
      <c r="R31" s="171">
        <f t="shared" ref="R31:R34" si="8">P31-B31</f>
        <v>100</v>
      </c>
    </row>
    <row r="32" spans="1:21" ht="15.6" customHeight="1" x14ac:dyDescent="0.25">
      <c r="A32" s="261">
        <v>28</v>
      </c>
      <c r="B32" s="161">
        <v>1106</v>
      </c>
      <c r="C32" s="192" t="s">
        <v>382</v>
      </c>
      <c r="D32" s="302" t="s">
        <v>417</v>
      </c>
      <c r="E32" s="231"/>
      <c r="F32" s="231"/>
      <c r="G32" s="231">
        <v>1680</v>
      </c>
      <c r="H32" s="231"/>
      <c r="I32" s="231">
        <v>1108</v>
      </c>
      <c r="J32" s="231">
        <v>1529</v>
      </c>
      <c r="K32" s="231"/>
      <c r="L32" s="231"/>
      <c r="M32" s="231"/>
      <c r="N32" s="231"/>
      <c r="O32" s="295"/>
      <c r="P32" s="314">
        <f t="shared" si="7"/>
        <v>1439</v>
      </c>
      <c r="Q32" s="119"/>
      <c r="R32" s="171">
        <f t="shared" si="8"/>
        <v>333</v>
      </c>
    </row>
    <row r="33" spans="1:18" ht="15.95" customHeight="1" x14ac:dyDescent="0.25">
      <c r="A33" s="261">
        <v>29</v>
      </c>
      <c r="B33" s="161">
        <v>1071</v>
      </c>
      <c r="C33" s="192" t="s">
        <v>383</v>
      </c>
      <c r="D33" s="302" t="s">
        <v>417</v>
      </c>
      <c r="E33" s="231"/>
      <c r="F33" s="231"/>
      <c r="G33" s="231">
        <v>1108</v>
      </c>
      <c r="H33" s="231">
        <v>1481</v>
      </c>
      <c r="I33" s="231"/>
      <c r="J33" s="231"/>
      <c r="K33" s="231"/>
      <c r="L33" s="231"/>
      <c r="M33" s="231"/>
      <c r="N33" s="231"/>
      <c r="O33" s="295"/>
      <c r="P33" s="314">
        <f t="shared" si="7"/>
        <v>1294.5</v>
      </c>
      <c r="Q33" s="119"/>
      <c r="R33" s="171">
        <f t="shared" si="8"/>
        <v>223.5</v>
      </c>
    </row>
    <row r="34" spans="1:18" ht="15.95" customHeight="1" thickBot="1" x14ac:dyDescent="0.3">
      <c r="A34" s="285">
        <v>30</v>
      </c>
      <c r="B34" s="286">
        <v>1040</v>
      </c>
      <c r="C34" s="287" t="s">
        <v>406</v>
      </c>
      <c r="D34" s="305" t="s">
        <v>422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96"/>
      <c r="P34" s="316" t="e">
        <f t="shared" si="7"/>
        <v>#DIV/0!</v>
      </c>
      <c r="Q34" s="289"/>
      <c r="R34" s="290" t="e">
        <f t="shared" si="8"/>
        <v>#DIV/0!</v>
      </c>
    </row>
    <row r="35" spans="1:18" ht="15.6" customHeight="1" x14ac:dyDescent="0.25">
      <c r="A35" s="281">
        <v>31</v>
      </c>
      <c r="B35" s="269">
        <v>0</v>
      </c>
      <c r="C35" s="282" t="s">
        <v>384</v>
      </c>
      <c r="D35" s="306" t="s">
        <v>417</v>
      </c>
      <c r="E35" s="283"/>
      <c r="F35" s="283"/>
      <c r="G35" s="283">
        <v>1040</v>
      </c>
      <c r="H35" s="283">
        <v>1447</v>
      </c>
      <c r="I35" s="283">
        <v>1529</v>
      </c>
      <c r="J35" s="283">
        <v>1287</v>
      </c>
      <c r="K35" s="283"/>
      <c r="L35" s="283"/>
      <c r="M35" s="283"/>
      <c r="N35" s="283"/>
      <c r="O35" s="297"/>
      <c r="P35" s="317">
        <f t="shared" si="6"/>
        <v>1325.75</v>
      </c>
      <c r="Q35" s="119"/>
      <c r="R35" s="284"/>
    </row>
    <row r="36" spans="1:18" ht="15.95" customHeight="1" x14ac:dyDescent="0.25">
      <c r="A36" s="261">
        <v>32</v>
      </c>
      <c r="B36" s="272">
        <v>0</v>
      </c>
      <c r="C36" s="280" t="s">
        <v>385</v>
      </c>
      <c r="D36" s="307" t="s">
        <v>417</v>
      </c>
      <c r="E36" s="231"/>
      <c r="F36" s="231"/>
      <c r="G36" s="231"/>
      <c r="H36" s="231"/>
      <c r="I36" s="231">
        <v>1481</v>
      </c>
      <c r="J36" s="231">
        <v>1071</v>
      </c>
      <c r="K36" s="231"/>
      <c r="L36" s="231"/>
      <c r="M36" s="231"/>
      <c r="N36" s="231"/>
      <c r="O36" s="295"/>
      <c r="P36" s="314">
        <f t="shared" si="6"/>
        <v>1276</v>
      </c>
      <c r="Q36" s="119"/>
      <c r="R36" s="171"/>
    </row>
    <row r="37" spans="1:18" x14ac:dyDescent="0.25">
      <c r="A37" s="261">
        <v>33</v>
      </c>
      <c r="B37" s="272">
        <v>0</v>
      </c>
      <c r="C37" s="280" t="s">
        <v>227</v>
      </c>
      <c r="D37" s="307" t="s">
        <v>417</v>
      </c>
      <c r="E37" s="231">
        <v>1106</v>
      </c>
      <c r="F37" s="231"/>
      <c r="G37" s="231">
        <v>1299</v>
      </c>
      <c r="H37" s="231"/>
      <c r="I37" s="231">
        <v>1040</v>
      </c>
      <c r="J37" s="231">
        <v>1480</v>
      </c>
      <c r="K37" s="231"/>
      <c r="L37" s="231"/>
      <c r="M37" s="231"/>
      <c r="N37" s="231"/>
      <c r="O37" s="295"/>
      <c r="P37" s="314">
        <f t="shared" si="6"/>
        <v>1231.25</v>
      </c>
      <c r="Q37" s="119"/>
      <c r="R37" s="171"/>
    </row>
    <row r="38" spans="1:18" x14ac:dyDescent="0.25">
      <c r="A38" s="261">
        <v>34</v>
      </c>
      <c r="B38" s="272">
        <v>0</v>
      </c>
      <c r="C38" s="280" t="s">
        <v>273</v>
      </c>
      <c r="D38" s="312" t="s">
        <v>418</v>
      </c>
      <c r="E38" s="231"/>
      <c r="F38" s="231">
        <v>1287</v>
      </c>
      <c r="G38" s="231"/>
      <c r="H38" s="231">
        <v>1040</v>
      </c>
      <c r="I38" s="231">
        <v>1447</v>
      </c>
      <c r="J38" s="231">
        <v>1288</v>
      </c>
      <c r="K38" s="231"/>
      <c r="L38" s="231"/>
      <c r="M38" s="231"/>
      <c r="N38" s="231"/>
      <c r="O38" s="295"/>
      <c r="P38" s="314">
        <f t="shared" si="6"/>
        <v>1265.5</v>
      </c>
      <c r="Q38" s="119"/>
      <c r="R38" s="171"/>
    </row>
    <row r="39" spans="1:18" x14ac:dyDescent="0.25">
      <c r="A39" s="261">
        <v>35</v>
      </c>
      <c r="B39" s="272">
        <v>0</v>
      </c>
      <c r="C39" s="280" t="s">
        <v>139</v>
      </c>
      <c r="D39" s="312" t="s">
        <v>418</v>
      </c>
      <c r="E39" s="231">
        <v>1071</v>
      </c>
      <c r="F39" s="231">
        <v>2035</v>
      </c>
      <c r="G39" s="231">
        <v>1447</v>
      </c>
      <c r="H39" s="231"/>
      <c r="I39" s="231">
        <v>1469</v>
      </c>
      <c r="J39" s="231">
        <v>1475</v>
      </c>
      <c r="K39" s="231"/>
      <c r="L39" s="231"/>
      <c r="M39" s="231"/>
      <c r="N39" s="231"/>
      <c r="O39" s="295"/>
      <c r="P39" s="314">
        <f t="shared" si="6"/>
        <v>1499.4</v>
      </c>
      <c r="Q39" s="119"/>
      <c r="R39" s="171"/>
    </row>
    <row r="40" spans="1:18" x14ac:dyDescent="0.25">
      <c r="A40" s="261">
        <v>36</v>
      </c>
      <c r="B40" s="272">
        <v>0</v>
      </c>
      <c r="C40" s="280" t="s">
        <v>274</v>
      </c>
      <c r="D40" s="307" t="s">
        <v>417</v>
      </c>
      <c r="E40" s="231">
        <v>1287</v>
      </c>
      <c r="F40" s="231">
        <v>1243</v>
      </c>
      <c r="G40" s="231">
        <v>1288</v>
      </c>
      <c r="H40" s="231"/>
      <c r="I40" s="231">
        <v>1071</v>
      </c>
      <c r="J40" s="231"/>
      <c r="K40" s="231"/>
      <c r="L40" s="231"/>
      <c r="M40" s="231"/>
      <c r="N40" s="231"/>
      <c r="O40" s="295"/>
      <c r="P40" s="314">
        <f t="shared" si="6"/>
        <v>1222.25</v>
      </c>
      <c r="Q40" s="119"/>
      <c r="R40" s="171"/>
    </row>
    <row r="41" spans="1:18" x14ac:dyDescent="0.25">
      <c r="A41" s="261">
        <v>37</v>
      </c>
      <c r="B41" s="272">
        <v>0</v>
      </c>
      <c r="C41" s="280" t="s">
        <v>276</v>
      </c>
      <c r="D41" s="312" t="s">
        <v>418</v>
      </c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95"/>
      <c r="P41" s="314" t="e">
        <f t="shared" si="6"/>
        <v>#DIV/0!</v>
      </c>
      <c r="Q41" s="119"/>
      <c r="R41" s="171"/>
    </row>
    <row r="42" spans="1:18" x14ac:dyDescent="0.25">
      <c r="A42" s="261">
        <v>38</v>
      </c>
      <c r="B42" s="272">
        <v>0</v>
      </c>
      <c r="C42" s="280" t="s">
        <v>322</v>
      </c>
      <c r="D42" s="307" t="s">
        <v>417</v>
      </c>
      <c r="E42" s="231">
        <v>1243</v>
      </c>
      <c r="F42" s="231"/>
      <c r="G42" s="231"/>
      <c r="H42" s="231"/>
      <c r="I42" s="231"/>
      <c r="J42" s="231">
        <v>1469</v>
      </c>
      <c r="K42" s="231"/>
      <c r="L42" s="231"/>
      <c r="M42" s="231"/>
      <c r="N42" s="231"/>
      <c r="O42" s="295"/>
      <c r="P42" s="314">
        <f t="shared" ref="P42:P47" si="9">AVERAGE(E42:O42)</f>
        <v>1356</v>
      </c>
      <c r="Q42" s="119"/>
      <c r="R42" s="171"/>
    </row>
    <row r="43" spans="1:18" x14ac:dyDescent="0.25">
      <c r="A43" s="261">
        <v>39</v>
      </c>
      <c r="B43" s="272">
        <v>0</v>
      </c>
      <c r="C43" s="280" t="s">
        <v>326</v>
      </c>
      <c r="D43" s="312" t="s">
        <v>418</v>
      </c>
      <c r="E43" s="231">
        <v>1306</v>
      </c>
      <c r="F43" s="231">
        <v>1071</v>
      </c>
      <c r="G43" s="231"/>
      <c r="H43" s="231"/>
      <c r="I43" s="231"/>
      <c r="J43" s="231"/>
      <c r="K43" s="231"/>
      <c r="L43" s="231"/>
      <c r="M43" s="231"/>
      <c r="N43" s="231"/>
      <c r="O43" s="295"/>
      <c r="P43" s="314">
        <f t="shared" si="9"/>
        <v>1188.5</v>
      </c>
      <c r="Q43" s="119"/>
      <c r="R43" s="171"/>
    </row>
    <row r="44" spans="1:18" x14ac:dyDescent="0.25">
      <c r="A44" s="261">
        <v>40</v>
      </c>
      <c r="B44" s="272">
        <v>0</v>
      </c>
      <c r="C44" s="280" t="s">
        <v>186</v>
      </c>
      <c r="D44" s="312" t="s">
        <v>418</v>
      </c>
      <c r="E44" s="231"/>
      <c r="F44" s="231"/>
      <c r="G44" s="231"/>
      <c r="H44" s="231"/>
      <c r="I44" s="231"/>
      <c r="J44" s="231">
        <v>1309</v>
      </c>
      <c r="K44" s="231"/>
      <c r="L44" s="231"/>
      <c r="M44" s="231"/>
      <c r="N44" s="231"/>
      <c r="O44" s="295"/>
      <c r="P44" s="314">
        <f t="shared" si="9"/>
        <v>1309</v>
      </c>
      <c r="Q44" s="119"/>
      <c r="R44" s="171"/>
    </row>
    <row r="45" spans="1:18" x14ac:dyDescent="0.25">
      <c r="A45" s="261">
        <v>41</v>
      </c>
      <c r="B45" s="272">
        <v>0</v>
      </c>
      <c r="C45" s="280" t="s">
        <v>386</v>
      </c>
      <c r="D45" s="307" t="s">
        <v>423</v>
      </c>
      <c r="E45" s="231">
        <v>1288</v>
      </c>
      <c r="F45" s="231">
        <v>1106</v>
      </c>
      <c r="G45" s="231">
        <v>1108</v>
      </c>
      <c r="H45" s="231"/>
      <c r="I45" s="231"/>
      <c r="J45" s="231">
        <v>1481</v>
      </c>
      <c r="K45" s="231"/>
      <c r="L45" s="231"/>
      <c r="M45" s="231"/>
      <c r="N45" s="231"/>
      <c r="O45" s="295"/>
      <c r="P45" s="314">
        <f t="shared" si="9"/>
        <v>1245.75</v>
      </c>
      <c r="Q45" s="119"/>
      <c r="R45" s="171"/>
    </row>
    <row r="46" spans="1:18" x14ac:dyDescent="0.25">
      <c r="A46" s="261">
        <v>42</v>
      </c>
      <c r="B46" s="272">
        <v>0</v>
      </c>
      <c r="C46" s="280" t="s">
        <v>387</v>
      </c>
      <c r="D46" s="312" t="s">
        <v>418</v>
      </c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95"/>
      <c r="P46" s="314" t="e">
        <f t="shared" si="9"/>
        <v>#DIV/0!</v>
      </c>
      <c r="Q46" s="119"/>
      <c r="R46" s="171"/>
    </row>
    <row r="47" spans="1:18" ht="16.5" thickBot="1" x14ac:dyDescent="0.3">
      <c r="A47" s="261">
        <v>43</v>
      </c>
      <c r="B47" s="272">
        <v>0</v>
      </c>
      <c r="C47" s="280" t="s">
        <v>388</v>
      </c>
      <c r="D47" s="307" t="s">
        <v>417</v>
      </c>
      <c r="E47" s="231">
        <v>1040</v>
      </c>
      <c r="F47" s="231"/>
      <c r="G47" s="231"/>
      <c r="H47" s="231">
        <v>1108</v>
      </c>
      <c r="I47" s="231"/>
      <c r="J47" s="231"/>
      <c r="K47" s="231"/>
      <c r="L47" s="231"/>
      <c r="M47" s="231"/>
      <c r="N47" s="231"/>
      <c r="O47" s="295"/>
      <c r="P47" s="316">
        <f t="shared" si="9"/>
        <v>1074</v>
      </c>
      <c r="Q47" s="119"/>
      <c r="R47" s="171"/>
    </row>
  </sheetData>
  <mergeCells count="5">
    <mergeCell ref="C3:C4"/>
    <mergeCell ref="E3:O3"/>
    <mergeCell ref="P3:P4"/>
    <mergeCell ref="R3:R4"/>
    <mergeCell ref="D3:D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workbookViewId="0">
      <selection activeCell="N17" sqref="N17"/>
    </sheetView>
  </sheetViews>
  <sheetFormatPr defaultColWidth="8.7109375" defaultRowHeight="18.75" x14ac:dyDescent="0.3"/>
  <cols>
    <col min="1" max="1" width="4.85546875" style="1" customWidth="1"/>
    <col min="2" max="2" width="8.7109375" style="1" customWidth="1"/>
    <col min="3" max="3" width="10.85546875" style="1" customWidth="1"/>
    <col min="4" max="4" width="10.42578125" style="1" customWidth="1"/>
    <col min="5" max="5" width="4.85546875" style="1" customWidth="1"/>
    <col min="6" max="6" width="8.7109375" style="1"/>
    <col min="7" max="7" width="10.85546875" style="1" customWidth="1"/>
    <col min="8" max="8" width="8.7109375" style="1"/>
    <col min="9" max="9" width="14.7109375" style="1" bestFit="1" customWidth="1"/>
    <col min="10" max="10" width="7.7109375" style="1" customWidth="1"/>
    <col min="11" max="11" width="8.7109375" style="1"/>
    <col min="12" max="12" width="9.42578125" style="1" customWidth="1"/>
    <col min="13" max="13" width="14.140625" style="1" customWidth="1"/>
    <col min="14" max="14" width="9.5703125" style="1" bestFit="1" customWidth="1"/>
    <col min="15" max="16384" width="8.7109375" style="1"/>
  </cols>
  <sheetData>
    <row r="1" spans="1:12" ht="23.25" x14ac:dyDescent="0.35">
      <c r="A1" s="11" t="s">
        <v>70</v>
      </c>
    </row>
    <row r="3" spans="1:12" x14ac:dyDescent="0.3">
      <c r="A3" s="12" t="s">
        <v>72</v>
      </c>
      <c r="G3" s="53">
        <v>9000</v>
      </c>
    </row>
    <row r="4" spans="1:12" ht="12.95" customHeight="1" x14ac:dyDescent="0.3">
      <c r="A4" s="2"/>
      <c r="G4" s="9"/>
    </row>
    <row r="5" spans="1:12" x14ac:dyDescent="0.3">
      <c r="A5" s="13" t="s">
        <v>242</v>
      </c>
      <c r="G5" s="9"/>
    </row>
    <row r="6" spans="1:12" ht="12.95" customHeight="1" x14ac:dyDescent="0.3"/>
    <row r="7" spans="1:12" ht="12.95" customHeight="1" x14ac:dyDescent="0.3"/>
    <row r="8" spans="1:12" s="2" customFormat="1" x14ac:dyDescent="0.3">
      <c r="A8" s="2" t="s">
        <v>71</v>
      </c>
      <c r="F8" s="2" t="s">
        <v>250</v>
      </c>
      <c r="J8" s="2" t="s">
        <v>251</v>
      </c>
    </row>
    <row r="9" spans="1:12" x14ac:dyDescent="0.3">
      <c r="B9" s="10" t="s">
        <v>19</v>
      </c>
      <c r="C9" s="8">
        <v>1200</v>
      </c>
      <c r="D9" s="197" t="s">
        <v>424</v>
      </c>
      <c r="G9" s="10" t="s">
        <v>19</v>
      </c>
      <c r="H9" s="8">
        <v>900</v>
      </c>
      <c r="K9" s="10" t="s">
        <v>19</v>
      </c>
      <c r="L9" s="8">
        <v>650</v>
      </c>
    </row>
    <row r="10" spans="1:12" x14ac:dyDescent="0.3">
      <c r="B10" s="10" t="s">
        <v>20</v>
      </c>
      <c r="C10" s="8">
        <v>1200</v>
      </c>
      <c r="G10" s="10" t="s">
        <v>20</v>
      </c>
      <c r="H10" s="8">
        <v>700</v>
      </c>
      <c r="K10" s="10" t="s">
        <v>20</v>
      </c>
      <c r="L10" s="8">
        <v>500</v>
      </c>
    </row>
    <row r="11" spans="1:12" x14ac:dyDescent="0.3">
      <c r="B11" s="10" t="s">
        <v>21</v>
      </c>
      <c r="C11" s="8">
        <v>1000</v>
      </c>
      <c r="G11" s="10" t="s">
        <v>21</v>
      </c>
      <c r="H11" s="8">
        <v>500</v>
      </c>
      <c r="K11" s="10" t="s">
        <v>21</v>
      </c>
      <c r="L11" s="8">
        <v>400</v>
      </c>
    </row>
    <row r="12" spans="1:12" x14ac:dyDescent="0.3">
      <c r="B12" s="10" t="s">
        <v>22</v>
      </c>
      <c r="C12" s="8">
        <v>800</v>
      </c>
      <c r="G12" s="10" t="s">
        <v>22</v>
      </c>
      <c r="H12" s="8">
        <v>400</v>
      </c>
      <c r="K12" s="10" t="s">
        <v>22</v>
      </c>
      <c r="L12" s="8">
        <v>300</v>
      </c>
    </row>
    <row r="13" spans="1:12" s="3" customFormat="1" x14ac:dyDescent="0.3"/>
    <row r="14" spans="1:12" x14ac:dyDescent="0.3">
      <c r="B14" s="8" t="s">
        <v>59</v>
      </c>
      <c r="C14" s="197">
        <f>SUM(C9:C12)</f>
        <v>4200</v>
      </c>
      <c r="G14" s="8" t="s">
        <v>59</v>
      </c>
      <c r="H14" s="197">
        <f>SUM(H9:H12)</f>
        <v>2500</v>
      </c>
      <c r="K14" s="8" t="s">
        <v>59</v>
      </c>
      <c r="L14" s="197">
        <f>SUM(L9:L12)</f>
        <v>1850</v>
      </c>
    </row>
    <row r="16" spans="1:12" x14ac:dyDescent="0.3">
      <c r="B16" s="237" t="s">
        <v>348</v>
      </c>
      <c r="C16" s="238"/>
      <c r="D16" s="197">
        <v>500</v>
      </c>
      <c r="I16" s="194" t="s">
        <v>73</v>
      </c>
    </row>
    <row r="17" spans="9:9" x14ac:dyDescent="0.3">
      <c r="I17" s="198">
        <f>C14+H14+L14+D16</f>
        <v>9050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5"/>
  <sheetViews>
    <sheetView showGridLines="0" workbookViewId="0">
      <pane ySplit="5" topLeftCell="A6" activePane="bottomLeft" state="frozen"/>
      <selection pane="bottomLeft" activeCell="C10" sqref="C10"/>
    </sheetView>
  </sheetViews>
  <sheetFormatPr defaultRowHeight="15" x14ac:dyDescent="0.25"/>
  <cols>
    <col min="1" max="1" width="4.7109375" customWidth="1"/>
    <col min="2" max="2" width="24.140625" customWidth="1"/>
    <col min="3" max="3" width="5" customWidth="1"/>
    <col min="4" max="4" width="5" bestFit="1" customWidth="1"/>
    <col min="5" max="5" width="5.28515625" style="93" customWidth="1"/>
    <col min="6" max="6" width="5.28515625" style="93" bestFit="1" customWidth="1"/>
    <col min="7" max="7" width="5.28515625" style="93" customWidth="1"/>
    <col min="8" max="8" width="5.28515625" customWidth="1"/>
    <col min="9" max="9" width="5.28515625" bestFit="1" customWidth="1"/>
    <col min="10" max="10" width="5.28515625" customWidth="1"/>
    <col min="11" max="15" width="5.28515625" bestFit="1" customWidth="1"/>
    <col min="16" max="16" width="2.7109375" style="163" customWidth="1"/>
    <col min="17" max="18" width="5" customWidth="1"/>
    <col min="19" max="19" width="4.85546875" customWidth="1"/>
    <col min="20" max="20" width="2.85546875" customWidth="1"/>
    <col min="22" max="24" width="4.28515625" customWidth="1"/>
    <col min="25" max="25" width="4.28515625" style="93" customWidth="1"/>
    <col min="26" max="32" width="4.28515625" customWidth="1"/>
    <col min="33" max="33" width="4.28515625" style="93" customWidth="1"/>
    <col min="34" max="36" width="4.28515625" customWidth="1"/>
    <col min="37" max="37" width="5.5703125" bestFit="1" customWidth="1"/>
  </cols>
  <sheetData>
    <row r="1" spans="1:37" ht="18.75" x14ac:dyDescent="0.3">
      <c r="A1" s="45" t="s">
        <v>89</v>
      </c>
      <c r="Q1" s="45"/>
    </row>
    <row r="3" spans="1:37" x14ac:dyDescent="0.25">
      <c r="A3" s="136"/>
      <c r="B3" s="239" t="s">
        <v>135</v>
      </c>
      <c r="C3" s="95"/>
      <c r="D3" s="95"/>
      <c r="E3" s="183"/>
      <c r="F3" s="183"/>
      <c r="G3" s="183"/>
      <c r="H3" s="95"/>
      <c r="I3" s="95"/>
      <c r="J3" s="95"/>
      <c r="K3" s="95"/>
      <c r="L3" s="95"/>
      <c r="Q3" s="156"/>
      <c r="R3" s="170" t="s">
        <v>189</v>
      </c>
      <c r="S3" s="156"/>
    </row>
    <row r="4" spans="1:37" x14ac:dyDescent="0.25">
      <c r="A4" s="96"/>
      <c r="B4" s="239" t="s">
        <v>136</v>
      </c>
      <c r="C4" s="48" t="s">
        <v>145</v>
      </c>
      <c r="D4" s="71" t="s">
        <v>81</v>
      </c>
      <c r="E4" s="48" t="s">
        <v>145</v>
      </c>
      <c r="F4" s="71" t="s">
        <v>81</v>
      </c>
      <c r="G4" s="71" t="s">
        <v>145</v>
      </c>
      <c r="H4" s="71" t="s">
        <v>81</v>
      </c>
      <c r="I4" s="48" t="s">
        <v>145</v>
      </c>
      <c r="J4" s="71" t="s">
        <v>81</v>
      </c>
      <c r="K4" s="48" t="s">
        <v>145</v>
      </c>
      <c r="L4" s="71" t="s">
        <v>81</v>
      </c>
      <c r="M4" s="48" t="s">
        <v>145</v>
      </c>
      <c r="N4" s="71" t="s">
        <v>81</v>
      </c>
      <c r="O4" s="48" t="s">
        <v>145</v>
      </c>
      <c r="P4" s="68"/>
      <c r="Q4" s="157" t="s">
        <v>81</v>
      </c>
      <c r="R4" s="157" t="s">
        <v>145</v>
      </c>
      <c r="S4" s="363" t="s">
        <v>138</v>
      </c>
      <c r="V4" s="48" t="s">
        <v>145</v>
      </c>
      <c r="W4" s="71" t="s">
        <v>81</v>
      </c>
      <c r="X4" s="48" t="s">
        <v>145</v>
      </c>
      <c r="Y4" s="71" t="s">
        <v>81</v>
      </c>
      <c r="Z4" s="48" t="s">
        <v>145</v>
      </c>
      <c r="AA4" s="71" t="s">
        <v>81</v>
      </c>
      <c r="AB4" s="48" t="s">
        <v>145</v>
      </c>
      <c r="AC4" s="71" t="s">
        <v>81</v>
      </c>
      <c r="AD4" s="48" t="s">
        <v>145</v>
      </c>
      <c r="AE4" s="71" t="s">
        <v>81</v>
      </c>
      <c r="AF4" s="48" t="s">
        <v>145</v>
      </c>
      <c r="AG4" s="71" t="s">
        <v>81</v>
      </c>
      <c r="AH4" s="48" t="s">
        <v>145</v>
      </c>
      <c r="AI4" s="71" t="s">
        <v>81</v>
      </c>
      <c r="AJ4" s="48" t="s">
        <v>145</v>
      </c>
      <c r="AK4" s="365" t="s">
        <v>138</v>
      </c>
    </row>
    <row r="5" spans="1:37" x14ac:dyDescent="0.25">
      <c r="C5" s="72">
        <v>2018</v>
      </c>
      <c r="D5" s="72">
        <v>2018</v>
      </c>
      <c r="E5" s="72">
        <v>2017</v>
      </c>
      <c r="F5" s="72">
        <v>2017</v>
      </c>
      <c r="G5" s="72">
        <v>2016</v>
      </c>
      <c r="H5" s="72">
        <v>2016</v>
      </c>
      <c r="I5" s="72">
        <v>2015</v>
      </c>
      <c r="J5" s="72">
        <v>2015</v>
      </c>
      <c r="K5" s="72">
        <v>2014</v>
      </c>
      <c r="L5" s="72">
        <v>2014</v>
      </c>
      <c r="M5" s="72">
        <v>2013</v>
      </c>
      <c r="N5" s="72">
        <v>2013</v>
      </c>
      <c r="O5" s="72">
        <v>2012</v>
      </c>
      <c r="P5" s="68"/>
      <c r="Q5" s="158">
        <v>2012</v>
      </c>
      <c r="R5" s="158">
        <v>2011</v>
      </c>
      <c r="S5" s="364"/>
      <c r="V5" s="72">
        <v>18</v>
      </c>
      <c r="W5" s="72">
        <v>18</v>
      </c>
      <c r="X5" s="72">
        <v>17</v>
      </c>
      <c r="Y5" s="72">
        <v>17</v>
      </c>
      <c r="Z5" s="72">
        <v>16</v>
      </c>
      <c r="AA5" s="72">
        <v>16</v>
      </c>
      <c r="AB5" s="72">
        <v>15</v>
      </c>
      <c r="AC5" s="72">
        <v>15</v>
      </c>
      <c r="AD5" s="72">
        <v>14</v>
      </c>
      <c r="AE5" s="72">
        <v>14</v>
      </c>
      <c r="AF5" s="72">
        <v>13</v>
      </c>
      <c r="AG5" s="72">
        <v>13</v>
      </c>
      <c r="AH5" s="72">
        <v>12</v>
      </c>
      <c r="AI5" s="72">
        <v>12</v>
      </c>
      <c r="AJ5" s="49">
        <v>11</v>
      </c>
      <c r="AK5" s="366"/>
    </row>
    <row r="6" spans="1:37" x14ac:dyDescent="0.25">
      <c r="C6" s="93"/>
      <c r="O6" s="68"/>
      <c r="P6" s="68"/>
      <c r="Q6" s="103"/>
      <c r="R6" s="104"/>
      <c r="S6" s="104"/>
    </row>
    <row r="7" spans="1:37" x14ac:dyDescent="0.25">
      <c r="A7" s="59" t="s">
        <v>90</v>
      </c>
      <c r="B7" s="60"/>
      <c r="C7" s="195">
        <v>43</v>
      </c>
      <c r="D7" s="195">
        <v>36</v>
      </c>
      <c r="E7" s="195">
        <v>26</v>
      </c>
      <c r="F7" s="111">
        <v>21</v>
      </c>
      <c r="G7" s="111">
        <v>16</v>
      </c>
      <c r="H7" s="111">
        <v>18</v>
      </c>
      <c r="I7" s="195">
        <v>22</v>
      </c>
      <c r="J7" s="111">
        <v>16</v>
      </c>
      <c r="K7" s="195">
        <v>18</v>
      </c>
      <c r="L7" s="107">
        <v>16</v>
      </c>
      <c r="M7" s="108">
        <v>15</v>
      </c>
      <c r="N7" s="109">
        <v>14</v>
      </c>
      <c r="O7" s="108">
        <v>17</v>
      </c>
      <c r="P7" s="104"/>
      <c r="Q7" s="160">
        <v>22</v>
      </c>
      <c r="R7" s="160">
        <v>21</v>
      </c>
      <c r="S7" s="160">
        <v>18</v>
      </c>
      <c r="U7" s="69" t="s">
        <v>111</v>
      </c>
      <c r="V7" s="69"/>
      <c r="W7" s="69"/>
      <c r="X7" s="69"/>
      <c r="Y7" s="94"/>
      <c r="Z7" s="69"/>
      <c r="AA7" s="69"/>
      <c r="AB7" s="69"/>
      <c r="AC7" s="69"/>
      <c r="AD7" s="69"/>
      <c r="AE7" s="69"/>
      <c r="AF7" s="69"/>
      <c r="AG7" s="94"/>
      <c r="AH7" s="69"/>
    </row>
    <row r="8" spans="1:37" x14ac:dyDescent="0.25">
      <c r="A8" s="59" t="s">
        <v>102</v>
      </c>
      <c r="B8" s="60"/>
      <c r="C8" s="195">
        <v>7</v>
      </c>
      <c r="D8" s="111">
        <v>5</v>
      </c>
      <c r="E8" s="111">
        <v>5</v>
      </c>
      <c r="F8" s="111">
        <v>5</v>
      </c>
      <c r="G8" s="111">
        <v>5</v>
      </c>
      <c r="H8" s="111">
        <v>5</v>
      </c>
      <c r="I8" s="108">
        <v>5</v>
      </c>
      <c r="J8" s="110">
        <v>4</v>
      </c>
      <c r="K8" s="108">
        <v>5</v>
      </c>
      <c r="L8" s="110">
        <v>4</v>
      </c>
      <c r="M8" s="108">
        <v>5</v>
      </c>
      <c r="N8" s="110">
        <v>4</v>
      </c>
      <c r="O8" s="195">
        <v>6</v>
      </c>
      <c r="P8" s="114"/>
      <c r="Q8" s="160">
        <v>5</v>
      </c>
      <c r="R8" s="160">
        <v>5</v>
      </c>
      <c r="S8" s="160">
        <v>5</v>
      </c>
    </row>
    <row r="9" spans="1:37" x14ac:dyDescent="0.25">
      <c r="A9" s="59" t="s">
        <v>17</v>
      </c>
      <c r="B9" s="60"/>
      <c r="C9" s="232">
        <v>117</v>
      </c>
      <c r="D9" s="195">
        <v>173</v>
      </c>
      <c r="E9" s="195">
        <v>126</v>
      </c>
      <c r="F9" s="195">
        <v>98</v>
      </c>
      <c r="G9" s="111">
        <v>75</v>
      </c>
      <c r="H9" s="111">
        <v>91</v>
      </c>
      <c r="I9" s="111">
        <v>93</v>
      </c>
      <c r="J9" s="111">
        <v>83</v>
      </c>
      <c r="K9" s="195">
        <v>97</v>
      </c>
      <c r="L9" s="107">
        <v>78</v>
      </c>
      <c r="M9" s="110">
        <v>63</v>
      </c>
      <c r="N9" s="108">
        <v>65</v>
      </c>
      <c r="O9" s="108">
        <v>79</v>
      </c>
      <c r="P9" s="104"/>
      <c r="Q9" s="160">
        <v>112</v>
      </c>
      <c r="R9" s="160">
        <v>89</v>
      </c>
      <c r="S9" s="160">
        <v>83</v>
      </c>
      <c r="V9" s="367" t="s">
        <v>381</v>
      </c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</row>
    <row r="10" spans="1:37" x14ac:dyDescent="0.25">
      <c r="A10" s="61"/>
      <c r="B10" s="62"/>
      <c r="C10" s="104"/>
      <c r="D10" s="103"/>
      <c r="E10" s="103"/>
      <c r="F10" s="103"/>
      <c r="G10" s="103"/>
      <c r="H10" s="103"/>
      <c r="I10" s="62"/>
      <c r="J10" s="62"/>
      <c r="K10" s="103"/>
      <c r="L10" s="103"/>
      <c r="M10" s="103"/>
      <c r="N10" s="104"/>
      <c r="O10" s="104"/>
      <c r="P10" s="104"/>
      <c r="Q10" s="103"/>
      <c r="R10" s="104"/>
      <c r="S10" s="104"/>
      <c r="U10" s="70" t="s">
        <v>103</v>
      </c>
      <c r="V10" s="267">
        <v>1</v>
      </c>
      <c r="W10" s="88"/>
      <c r="X10" s="47">
        <v>1</v>
      </c>
      <c r="Y10" s="88"/>
      <c r="Z10" s="88"/>
      <c r="AA10" s="88"/>
      <c r="AB10" s="88"/>
      <c r="AC10" s="88"/>
      <c r="AD10" s="88"/>
      <c r="AE10" s="88"/>
      <c r="AF10" s="47">
        <v>1</v>
      </c>
      <c r="AG10" s="88"/>
      <c r="AH10" s="47">
        <v>1</v>
      </c>
      <c r="AI10" s="47">
        <v>1</v>
      </c>
      <c r="AJ10" s="47">
        <v>1</v>
      </c>
      <c r="AK10" s="136">
        <v>2</v>
      </c>
    </row>
    <row r="11" spans="1:37" x14ac:dyDescent="0.25">
      <c r="A11" s="59" t="s">
        <v>94</v>
      </c>
      <c r="B11" s="60"/>
      <c r="C11" s="195">
        <v>1881</v>
      </c>
      <c r="D11" s="111">
        <v>1780</v>
      </c>
      <c r="E11" s="111">
        <v>1803</v>
      </c>
      <c r="F11" s="111">
        <v>1792</v>
      </c>
      <c r="G11" s="111">
        <v>1773</v>
      </c>
      <c r="H11" s="111">
        <v>1808</v>
      </c>
      <c r="I11" s="172">
        <v>1841</v>
      </c>
      <c r="J11" s="111">
        <v>1681</v>
      </c>
      <c r="K11" s="111">
        <v>1748</v>
      </c>
      <c r="L11" s="105">
        <v>1673</v>
      </c>
      <c r="M11" s="172">
        <v>1799</v>
      </c>
      <c r="N11" s="106">
        <v>1707</v>
      </c>
      <c r="O11" s="112">
        <v>1774</v>
      </c>
      <c r="P11" s="162"/>
      <c r="Q11" s="160">
        <v>1926</v>
      </c>
      <c r="R11" s="160">
        <v>1973</v>
      </c>
      <c r="S11" s="160">
        <v>1913</v>
      </c>
      <c r="U11" s="70" t="s">
        <v>104</v>
      </c>
      <c r="V11" s="136">
        <v>3</v>
      </c>
      <c r="W11" s="47">
        <v>1</v>
      </c>
      <c r="X11" s="88"/>
      <c r="Y11" s="47">
        <v>1</v>
      </c>
      <c r="Z11" s="47">
        <v>1</v>
      </c>
      <c r="AA11" s="47">
        <v>2</v>
      </c>
      <c r="AB11" s="47">
        <v>1</v>
      </c>
      <c r="AC11" s="88"/>
      <c r="AD11" s="88"/>
      <c r="AE11" s="88"/>
      <c r="AF11" s="47">
        <v>1</v>
      </c>
      <c r="AG11" s="47">
        <v>1</v>
      </c>
      <c r="AH11" s="88"/>
      <c r="AI11" s="136">
        <v>3</v>
      </c>
      <c r="AJ11" s="47">
        <v>3</v>
      </c>
      <c r="AK11" s="47">
        <v>2</v>
      </c>
    </row>
    <row r="12" spans="1:37" x14ac:dyDescent="0.25">
      <c r="A12" s="55"/>
      <c r="B12" s="6"/>
      <c r="C12" s="115"/>
      <c r="D12" s="6"/>
      <c r="E12" s="115"/>
      <c r="F12" s="115"/>
      <c r="G12" s="115"/>
      <c r="H12" s="6"/>
      <c r="I12" s="6"/>
      <c r="J12" s="6"/>
      <c r="K12" s="6"/>
      <c r="L12" s="6"/>
      <c r="M12" s="6"/>
      <c r="N12" s="6"/>
      <c r="O12" s="6"/>
      <c r="Q12" s="6"/>
      <c r="R12" s="6"/>
      <c r="S12" s="6"/>
      <c r="U12" s="70" t="s">
        <v>105</v>
      </c>
      <c r="V12" s="267">
        <v>1</v>
      </c>
      <c r="W12" s="47">
        <v>1</v>
      </c>
      <c r="X12" s="47">
        <v>2</v>
      </c>
      <c r="Y12" s="88"/>
      <c r="Z12" s="47">
        <v>1</v>
      </c>
      <c r="AA12" s="47">
        <v>2</v>
      </c>
      <c r="AB12" s="47">
        <v>3</v>
      </c>
      <c r="AC12" s="47">
        <v>1</v>
      </c>
      <c r="AD12" s="136">
        <v>4</v>
      </c>
      <c r="AE12" s="47">
        <v>2</v>
      </c>
      <c r="AF12" s="47">
        <v>1</v>
      </c>
      <c r="AG12" s="88"/>
      <c r="AH12" s="47">
        <v>2</v>
      </c>
      <c r="AI12" s="47">
        <v>2</v>
      </c>
      <c r="AJ12" s="136">
        <v>4</v>
      </c>
      <c r="AK12" s="47">
        <v>1</v>
      </c>
    </row>
    <row r="13" spans="1:37" x14ac:dyDescent="0.25">
      <c r="A13" s="56" t="s">
        <v>88</v>
      </c>
      <c r="C13" s="102" t="s">
        <v>112</v>
      </c>
      <c r="D13" s="102" t="s">
        <v>112</v>
      </c>
      <c r="E13" s="102" t="s">
        <v>112</v>
      </c>
      <c r="F13" s="73" t="s">
        <v>112</v>
      </c>
      <c r="G13" s="102" t="s">
        <v>112</v>
      </c>
      <c r="H13" s="73" t="s">
        <v>112</v>
      </c>
      <c r="I13" s="73" t="s">
        <v>112</v>
      </c>
      <c r="J13" s="73" t="s">
        <v>112</v>
      </c>
      <c r="K13" s="73" t="s">
        <v>112</v>
      </c>
      <c r="L13" s="73" t="s">
        <v>112</v>
      </c>
      <c r="M13" s="73" t="s">
        <v>112</v>
      </c>
      <c r="N13" s="73" t="s">
        <v>112</v>
      </c>
      <c r="O13" s="73" t="s">
        <v>112</v>
      </c>
      <c r="P13" s="164"/>
      <c r="Q13" s="156"/>
      <c r="R13" s="170" t="s">
        <v>189</v>
      </c>
      <c r="S13" s="156"/>
      <c r="U13" s="70" t="s">
        <v>106</v>
      </c>
      <c r="V13" s="267">
        <v>1</v>
      </c>
      <c r="W13" s="47">
        <v>2</v>
      </c>
      <c r="X13" s="47">
        <v>1</v>
      </c>
      <c r="Y13" s="136">
        <v>4</v>
      </c>
      <c r="Z13" s="47">
        <v>2</v>
      </c>
      <c r="AA13" s="88"/>
      <c r="AB13" s="47">
        <v>2</v>
      </c>
      <c r="AC13" s="47">
        <v>1</v>
      </c>
      <c r="AD13" s="92">
        <v>1</v>
      </c>
      <c r="AE13" s="88"/>
      <c r="AF13" s="47">
        <v>1</v>
      </c>
      <c r="AG13" s="47">
        <v>1</v>
      </c>
      <c r="AH13" s="47">
        <v>1</v>
      </c>
      <c r="AI13" s="47">
        <v>1</v>
      </c>
      <c r="AJ13" s="88"/>
      <c r="AK13" s="47">
        <v>2</v>
      </c>
    </row>
    <row r="14" spans="1:37" ht="14.45" customHeight="1" x14ac:dyDescent="0.25">
      <c r="C14" s="93"/>
      <c r="U14" s="70" t="s">
        <v>107</v>
      </c>
      <c r="V14" s="267">
        <v>2</v>
      </c>
      <c r="W14" s="47">
        <v>2</v>
      </c>
      <c r="X14" s="47">
        <v>3</v>
      </c>
      <c r="Y14" s="47">
        <v>2</v>
      </c>
      <c r="Z14" s="136">
        <v>4</v>
      </c>
      <c r="AA14" s="47">
        <v>3</v>
      </c>
      <c r="AB14" s="47">
        <v>2</v>
      </c>
      <c r="AC14" s="47">
        <v>2</v>
      </c>
      <c r="AD14" s="88"/>
      <c r="AE14" s="47">
        <v>2</v>
      </c>
      <c r="AF14" s="92">
        <v>2</v>
      </c>
      <c r="AG14" s="47">
        <v>3</v>
      </c>
      <c r="AH14" s="47">
        <v>3</v>
      </c>
      <c r="AI14" s="47">
        <v>2</v>
      </c>
      <c r="AJ14" s="136">
        <v>4</v>
      </c>
      <c r="AK14" s="47">
        <v>1</v>
      </c>
    </row>
    <row r="15" spans="1:37" ht="14.45" customHeight="1" x14ac:dyDescent="0.25">
      <c r="A15" s="47" t="s">
        <v>19</v>
      </c>
      <c r="B15" s="87" t="s">
        <v>146</v>
      </c>
      <c r="C15" s="175">
        <v>2164</v>
      </c>
      <c r="D15" s="145">
        <v>1997</v>
      </c>
      <c r="E15" s="175">
        <v>1913</v>
      </c>
      <c r="F15" s="175">
        <v>1875</v>
      </c>
      <c r="G15" s="98">
        <v>1713</v>
      </c>
      <c r="H15" s="87"/>
      <c r="I15" s="145">
        <v>1776</v>
      </c>
      <c r="J15" s="145">
        <v>1700</v>
      </c>
      <c r="K15" s="87">
        <v>1519</v>
      </c>
      <c r="L15" s="98"/>
      <c r="M15" s="99"/>
      <c r="N15" s="99"/>
      <c r="O15" s="99"/>
      <c r="P15" s="165"/>
      <c r="Q15" s="150"/>
      <c r="R15" s="150"/>
      <c r="S15" s="150"/>
      <c r="U15" s="70" t="s">
        <v>108</v>
      </c>
      <c r="V15" s="267">
        <v>2</v>
      </c>
      <c r="W15" s="47">
        <v>3</v>
      </c>
      <c r="X15" s="47">
        <v>2</v>
      </c>
      <c r="Y15" s="47">
        <v>2</v>
      </c>
      <c r="Z15" s="47">
        <v>2</v>
      </c>
      <c r="AA15" s="141">
        <v>1</v>
      </c>
      <c r="AB15" s="47">
        <v>2</v>
      </c>
      <c r="AC15" s="47">
        <v>2</v>
      </c>
      <c r="AD15" s="141">
        <v>1</v>
      </c>
      <c r="AE15" s="136">
        <v>4</v>
      </c>
      <c r="AF15" s="92">
        <v>3</v>
      </c>
      <c r="AG15" s="47">
        <v>2</v>
      </c>
      <c r="AH15" s="141">
        <v>1</v>
      </c>
      <c r="AI15" s="92">
        <v>3</v>
      </c>
      <c r="AJ15" s="47">
        <v>3</v>
      </c>
      <c r="AK15" s="136">
        <v>3</v>
      </c>
    </row>
    <row r="16" spans="1:37" ht="14.45" customHeight="1" x14ac:dyDescent="0.25">
      <c r="A16" s="47" t="s">
        <v>20</v>
      </c>
      <c r="B16" s="46" t="s">
        <v>405</v>
      </c>
      <c r="C16" s="92">
        <v>2035</v>
      </c>
      <c r="D16" s="87"/>
      <c r="E16" s="98"/>
      <c r="F16" s="98"/>
      <c r="G16" s="100"/>
      <c r="H16" s="50"/>
      <c r="I16" s="50"/>
      <c r="J16" s="87"/>
      <c r="K16" s="89"/>
      <c r="L16" s="46"/>
      <c r="M16" s="46"/>
      <c r="N16" s="46"/>
      <c r="O16" s="46"/>
      <c r="Q16" s="153"/>
      <c r="R16" s="153"/>
      <c r="S16" s="153"/>
      <c r="U16" s="70" t="s">
        <v>109</v>
      </c>
      <c r="V16" s="267">
        <v>3</v>
      </c>
      <c r="W16" s="47">
        <v>1</v>
      </c>
      <c r="X16" s="47">
        <v>2</v>
      </c>
      <c r="Y16" s="47">
        <v>2</v>
      </c>
      <c r="Z16" s="47">
        <v>2</v>
      </c>
      <c r="AA16" s="47">
        <v>3</v>
      </c>
      <c r="AB16" s="47">
        <v>4</v>
      </c>
      <c r="AC16" s="47">
        <v>4</v>
      </c>
      <c r="AD16" s="136">
        <v>6</v>
      </c>
      <c r="AE16" s="88"/>
      <c r="AF16" s="47">
        <v>1</v>
      </c>
      <c r="AG16" s="47">
        <v>2</v>
      </c>
      <c r="AH16" s="47">
        <v>1</v>
      </c>
      <c r="AI16" s="136">
        <v>4</v>
      </c>
      <c r="AJ16" s="47">
        <v>2</v>
      </c>
      <c r="AK16" s="47">
        <v>1</v>
      </c>
    </row>
    <row r="17" spans="1:37" ht="14.45" customHeight="1" x14ac:dyDescent="0.25">
      <c r="A17" s="47" t="s">
        <v>21</v>
      </c>
      <c r="B17" s="46" t="s">
        <v>150</v>
      </c>
      <c r="C17" s="175">
        <v>2029</v>
      </c>
      <c r="D17" s="145">
        <v>1871</v>
      </c>
      <c r="E17" s="175">
        <v>1828</v>
      </c>
      <c r="F17" s="175">
        <v>1785</v>
      </c>
      <c r="G17" s="267"/>
      <c r="H17" s="46">
        <v>1498</v>
      </c>
      <c r="I17" s="145">
        <v>1524</v>
      </c>
      <c r="J17" s="145">
        <v>1500</v>
      </c>
      <c r="K17" s="91">
        <v>1388</v>
      </c>
      <c r="L17" s="100"/>
      <c r="M17" s="100"/>
      <c r="N17" s="100"/>
      <c r="O17" s="100"/>
      <c r="P17" s="169"/>
      <c r="Q17" s="154"/>
      <c r="R17" s="154"/>
      <c r="S17" s="154"/>
      <c r="U17" s="70" t="s">
        <v>110</v>
      </c>
      <c r="V17" s="267">
        <v>6</v>
      </c>
      <c r="W17" s="136">
        <v>7</v>
      </c>
      <c r="X17" s="136">
        <v>6</v>
      </c>
      <c r="Y17" s="47">
        <v>2</v>
      </c>
      <c r="Z17" s="47">
        <v>2</v>
      </c>
      <c r="AA17" s="98">
        <v>4</v>
      </c>
      <c r="AB17" s="98">
        <v>4</v>
      </c>
      <c r="AC17" s="136">
        <v>4</v>
      </c>
      <c r="AD17" s="92">
        <v>3</v>
      </c>
      <c r="AE17" s="92">
        <v>3</v>
      </c>
      <c r="AF17" s="47">
        <v>2</v>
      </c>
      <c r="AG17" s="88"/>
      <c r="AH17" s="47">
        <v>1</v>
      </c>
      <c r="AI17" s="92">
        <v>2</v>
      </c>
      <c r="AJ17" s="47">
        <v>2</v>
      </c>
      <c r="AK17" s="47">
        <v>1</v>
      </c>
    </row>
    <row r="18" spans="1:37" ht="14.45" customHeight="1" x14ac:dyDescent="0.25">
      <c r="A18" s="47" t="s">
        <v>22</v>
      </c>
      <c r="B18" s="54" t="s">
        <v>41</v>
      </c>
      <c r="C18" s="233">
        <v>2024</v>
      </c>
      <c r="D18" s="54"/>
      <c r="E18" s="99"/>
      <c r="F18" s="99"/>
      <c r="G18" s="99"/>
      <c r="H18" s="54"/>
      <c r="I18" s="54">
        <v>2034</v>
      </c>
      <c r="J18" s="54"/>
      <c r="K18" s="54"/>
      <c r="L18" s="99"/>
      <c r="M18" s="99">
        <v>2066</v>
      </c>
      <c r="N18" s="99">
        <v>2067</v>
      </c>
      <c r="O18" s="99"/>
      <c r="P18" s="165"/>
      <c r="Q18" s="149"/>
      <c r="R18" s="150">
        <v>2079</v>
      </c>
      <c r="S18" s="150">
        <v>2046</v>
      </c>
      <c r="U18" s="70" t="s">
        <v>131</v>
      </c>
      <c r="V18" s="267">
        <v>3</v>
      </c>
      <c r="W18" s="47">
        <v>2</v>
      </c>
      <c r="X18" s="136">
        <v>4</v>
      </c>
      <c r="Y18" s="136">
        <v>3</v>
      </c>
      <c r="Z18" s="47">
        <v>1</v>
      </c>
      <c r="AA18" s="47">
        <v>1</v>
      </c>
      <c r="AB18" s="47">
        <v>1</v>
      </c>
      <c r="AC18" s="47">
        <v>1</v>
      </c>
      <c r="AD18" s="88"/>
      <c r="AE18" s="136">
        <v>2</v>
      </c>
      <c r="AF18" s="88"/>
      <c r="AG18" s="92">
        <v>1</v>
      </c>
      <c r="AH18" s="92"/>
      <c r="AI18" s="92"/>
      <c r="AJ18" s="92"/>
      <c r="AK18" s="92"/>
    </row>
    <row r="19" spans="1:37" ht="14.45" customHeight="1" x14ac:dyDescent="0.25">
      <c r="A19" s="47" t="s">
        <v>23</v>
      </c>
      <c r="B19" s="50" t="s">
        <v>45</v>
      </c>
      <c r="C19" s="234">
        <v>1923</v>
      </c>
      <c r="D19" s="50">
        <v>1883</v>
      </c>
      <c r="E19" s="100">
        <v>1906</v>
      </c>
      <c r="F19" s="100">
        <v>1879</v>
      </c>
      <c r="G19" s="100">
        <v>1924</v>
      </c>
      <c r="H19" s="148">
        <v>1996</v>
      </c>
      <c r="I19" s="148">
        <v>1988</v>
      </c>
      <c r="J19" s="148">
        <v>1980</v>
      </c>
      <c r="K19" s="148">
        <v>1918</v>
      </c>
      <c r="L19" s="176">
        <v>1904</v>
      </c>
      <c r="M19" s="100">
        <v>1881</v>
      </c>
      <c r="N19" s="100">
        <v>1885</v>
      </c>
      <c r="O19" s="138">
        <v>1979</v>
      </c>
      <c r="P19" s="166"/>
      <c r="Q19" s="151">
        <v>2016</v>
      </c>
      <c r="R19" s="151">
        <v>1994</v>
      </c>
      <c r="S19" s="151">
        <v>2006</v>
      </c>
      <c r="U19" s="70" t="s">
        <v>211</v>
      </c>
      <c r="V19" s="279">
        <v>4</v>
      </c>
      <c r="W19" s="47">
        <v>1</v>
      </c>
      <c r="X19" s="47">
        <v>1</v>
      </c>
      <c r="Y19" s="88"/>
      <c r="Z19" s="47">
        <v>1</v>
      </c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</row>
    <row r="20" spans="1:37" ht="14.45" customHeight="1" x14ac:dyDescent="0.25">
      <c r="A20" s="47" t="s">
        <v>24</v>
      </c>
      <c r="B20" s="54" t="s">
        <v>46</v>
      </c>
      <c r="C20" s="233">
        <v>1809</v>
      </c>
      <c r="D20" s="54"/>
      <c r="E20" s="99">
        <v>1770</v>
      </c>
      <c r="F20" s="99"/>
      <c r="G20" s="99">
        <v>1809</v>
      </c>
      <c r="H20" s="54"/>
      <c r="I20" s="54">
        <v>1818</v>
      </c>
      <c r="J20" s="54">
        <v>1883</v>
      </c>
      <c r="K20" s="54">
        <v>1870</v>
      </c>
      <c r="L20" s="99">
        <v>1909</v>
      </c>
      <c r="M20" s="99">
        <v>1913</v>
      </c>
      <c r="N20" s="99"/>
      <c r="O20" s="99"/>
      <c r="P20" s="165"/>
      <c r="Q20" s="149"/>
      <c r="R20" s="150">
        <v>1983</v>
      </c>
      <c r="S20" s="150">
        <v>1994</v>
      </c>
      <c r="U20" s="70" t="s">
        <v>228</v>
      </c>
      <c r="V20" s="279">
        <v>2</v>
      </c>
      <c r="W20" s="47">
        <v>1</v>
      </c>
      <c r="X20" s="143">
        <v>2</v>
      </c>
      <c r="Y20" s="47">
        <v>1</v>
      </c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</row>
    <row r="21" spans="1:37" ht="14.45" customHeight="1" x14ac:dyDescent="0.25">
      <c r="A21" s="47" t="s">
        <v>25</v>
      </c>
      <c r="B21" s="54" t="s">
        <v>204</v>
      </c>
      <c r="C21" s="233">
        <v>1788</v>
      </c>
      <c r="D21" s="54"/>
      <c r="E21" s="99"/>
      <c r="F21" s="99">
        <v>1726</v>
      </c>
      <c r="G21" s="175">
        <v>1814</v>
      </c>
      <c r="H21" s="54">
        <v>1578</v>
      </c>
      <c r="I21" s="50"/>
      <c r="J21" s="50"/>
      <c r="K21" s="50"/>
      <c r="L21" s="46"/>
      <c r="M21" s="46"/>
      <c r="N21" s="46"/>
      <c r="O21" s="46"/>
      <c r="Q21" s="153"/>
      <c r="R21" s="153"/>
      <c r="S21" s="153"/>
      <c r="U21" s="70" t="s">
        <v>380</v>
      </c>
      <c r="V21" s="279">
        <v>2</v>
      </c>
      <c r="W21" s="47"/>
      <c r="X21" s="47"/>
      <c r="Y21" s="47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</row>
    <row r="22" spans="1:37" ht="14.45" customHeight="1" x14ac:dyDescent="0.25">
      <c r="A22" s="47" t="s">
        <v>26</v>
      </c>
      <c r="B22" s="54" t="s">
        <v>91</v>
      </c>
      <c r="C22" s="108">
        <v>1715</v>
      </c>
      <c r="D22" s="212">
        <v>1722</v>
      </c>
      <c r="E22" s="107">
        <v>1678</v>
      </c>
      <c r="F22" s="107">
        <v>1672</v>
      </c>
      <c r="G22" s="213">
        <v>1684</v>
      </c>
      <c r="H22" s="214">
        <v>1645</v>
      </c>
      <c r="I22" s="214">
        <v>1644</v>
      </c>
      <c r="J22" s="214">
        <v>1640</v>
      </c>
      <c r="K22" s="214">
        <v>1638</v>
      </c>
      <c r="L22" s="213">
        <v>1648</v>
      </c>
      <c r="M22" s="107">
        <v>1592</v>
      </c>
      <c r="N22" s="215">
        <v>1643</v>
      </c>
      <c r="O22" s="215">
        <v>1639</v>
      </c>
      <c r="P22" s="168"/>
      <c r="Q22" s="150">
        <v>1633</v>
      </c>
      <c r="R22" s="154"/>
      <c r="S22" s="154"/>
      <c r="U22" s="139" t="s">
        <v>99</v>
      </c>
      <c r="V22" s="139">
        <v>13</v>
      </c>
      <c r="W22" s="143">
        <v>15</v>
      </c>
      <c r="X22" s="140">
        <v>2</v>
      </c>
      <c r="Y22" s="140">
        <v>4</v>
      </c>
      <c r="Z22" s="88"/>
      <c r="AA22" s="140">
        <v>3</v>
      </c>
      <c r="AB22" s="142">
        <v>3</v>
      </c>
      <c r="AC22" s="142">
        <v>1</v>
      </c>
      <c r="AD22" s="142">
        <v>3</v>
      </c>
      <c r="AE22" s="140">
        <v>3</v>
      </c>
      <c r="AF22" s="140">
        <v>3</v>
      </c>
      <c r="AG22" s="140">
        <v>4</v>
      </c>
      <c r="AH22" s="143">
        <v>7</v>
      </c>
      <c r="AI22" s="140">
        <v>4</v>
      </c>
      <c r="AJ22" s="142">
        <v>2</v>
      </c>
      <c r="AK22" s="140">
        <v>5</v>
      </c>
    </row>
    <row r="23" spans="1:37" ht="14.45" customHeight="1" x14ac:dyDescent="0.25">
      <c r="A23" s="47" t="s">
        <v>27</v>
      </c>
      <c r="B23" s="46" t="s">
        <v>148</v>
      </c>
      <c r="C23" s="92">
        <v>1680</v>
      </c>
      <c r="D23" s="46">
        <v>1687</v>
      </c>
      <c r="E23" s="267">
        <v>1716</v>
      </c>
      <c r="F23" s="267"/>
      <c r="G23" s="175">
        <v>1765</v>
      </c>
      <c r="H23" s="46">
        <v>1722</v>
      </c>
      <c r="I23" s="145">
        <v>1747</v>
      </c>
      <c r="J23" s="46">
        <v>1590</v>
      </c>
      <c r="K23" s="137" t="s">
        <v>16</v>
      </c>
      <c r="L23" s="46"/>
      <c r="M23" s="46"/>
      <c r="N23" s="46"/>
      <c r="O23" s="46"/>
      <c r="Q23" s="150"/>
      <c r="R23" s="153"/>
      <c r="S23" s="153"/>
      <c r="U23" s="180" t="s">
        <v>389</v>
      </c>
      <c r="V23" s="180">
        <f>SUM(V10:V22)</f>
        <v>43</v>
      </c>
      <c r="W23" s="180">
        <f t="shared" ref="W23:AK23" si="0">SUM(W10:W22)</f>
        <v>36</v>
      </c>
      <c r="X23" s="180">
        <f t="shared" si="0"/>
        <v>26</v>
      </c>
      <c r="Y23" s="180">
        <f t="shared" si="0"/>
        <v>21</v>
      </c>
      <c r="Z23" s="180">
        <f t="shared" si="0"/>
        <v>16</v>
      </c>
      <c r="AA23" s="180">
        <f t="shared" si="0"/>
        <v>19</v>
      </c>
      <c r="AB23" s="180">
        <f t="shared" si="0"/>
        <v>22</v>
      </c>
      <c r="AC23" s="180">
        <f t="shared" si="0"/>
        <v>16</v>
      </c>
      <c r="AD23" s="180">
        <f t="shared" si="0"/>
        <v>18</v>
      </c>
      <c r="AE23" s="180">
        <f t="shared" si="0"/>
        <v>16</v>
      </c>
      <c r="AF23" s="180">
        <f t="shared" si="0"/>
        <v>15</v>
      </c>
      <c r="AG23" s="180">
        <f t="shared" si="0"/>
        <v>14</v>
      </c>
      <c r="AH23" s="180">
        <f t="shared" si="0"/>
        <v>17</v>
      </c>
      <c r="AI23" s="180">
        <f t="shared" si="0"/>
        <v>22</v>
      </c>
      <c r="AJ23" s="180">
        <f t="shared" si="0"/>
        <v>21</v>
      </c>
      <c r="AK23" s="180">
        <f t="shared" si="0"/>
        <v>18</v>
      </c>
    </row>
    <row r="24" spans="1:37" ht="14.45" customHeight="1" x14ac:dyDescent="0.25">
      <c r="A24" s="47" t="s">
        <v>28</v>
      </c>
      <c r="B24" s="46" t="s">
        <v>277</v>
      </c>
      <c r="C24" s="92">
        <v>1642</v>
      </c>
      <c r="D24" s="46">
        <v>1697</v>
      </c>
      <c r="E24" s="267"/>
      <c r="F24" s="267"/>
      <c r="G24" s="267"/>
      <c r="H24" s="46"/>
      <c r="I24" s="46"/>
      <c r="J24" s="46"/>
      <c r="K24" s="46"/>
      <c r="L24" s="46"/>
      <c r="M24" s="46"/>
      <c r="N24" s="46"/>
      <c r="O24" s="46"/>
      <c r="Q24" s="153"/>
      <c r="R24" s="153"/>
      <c r="S24" s="153"/>
      <c r="U24" s="180"/>
      <c r="V24" s="180"/>
      <c r="W24" s="181"/>
      <c r="X24" s="180"/>
      <c r="Y24" s="181"/>
      <c r="Z24" s="180"/>
      <c r="AA24" s="181"/>
      <c r="AB24" s="182"/>
      <c r="AC24" s="181"/>
      <c r="AD24" s="182"/>
      <c r="AE24" s="181"/>
      <c r="AF24" s="181"/>
      <c r="AG24" s="181"/>
      <c r="AH24" s="181"/>
      <c r="AI24" s="181"/>
      <c r="AJ24" s="182"/>
      <c r="AK24" s="181"/>
    </row>
    <row r="25" spans="1:37" ht="14.45" customHeight="1" x14ac:dyDescent="0.25">
      <c r="A25" s="47" t="s">
        <v>29</v>
      </c>
      <c r="B25" s="54" t="s">
        <v>49</v>
      </c>
      <c r="C25" s="233">
        <v>1597</v>
      </c>
      <c r="D25" s="54">
        <v>1612</v>
      </c>
      <c r="E25" s="99"/>
      <c r="F25" s="99">
        <v>1683</v>
      </c>
      <c r="G25" s="99"/>
      <c r="H25" s="54"/>
      <c r="I25" s="54"/>
      <c r="J25" s="54"/>
      <c r="K25" s="54"/>
      <c r="L25" s="99"/>
      <c r="M25" s="99"/>
      <c r="N25" s="99"/>
      <c r="O25" s="99"/>
      <c r="P25" s="165"/>
      <c r="Q25" s="150">
        <v>1724</v>
      </c>
      <c r="R25" s="150">
        <v>1721</v>
      </c>
      <c r="S25" s="150">
        <v>1635</v>
      </c>
      <c r="U25" s="113"/>
      <c r="V25" s="113"/>
      <c r="W25" s="113"/>
      <c r="X25" s="113"/>
      <c r="Y25" s="115"/>
      <c r="Z25" s="113"/>
      <c r="AA25" s="115"/>
      <c r="AB25" s="113"/>
      <c r="AC25" s="113"/>
      <c r="AD25" s="114"/>
      <c r="AE25" s="115"/>
      <c r="AF25" s="115"/>
      <c r="AG25" s="115"/>
      <c r="AH25" s="114"/>
      <c r="AI25" s="115"/>
      <c r="AJ25" s="115"/>
      <c r="AK25" s="115"/>
    </row>
    <row r="26" spans="1:37" ht="14.45" customHeight="1" x14ac:dyDescent="0.25">
      <c r="A26" s="47" t="s">
        <v>30</v>
      </c>
      <c r="B26" s="50" t="s">
        <v>51</v>
      </c>
      <c r="C26" s="234">
        <v>1529</v>
      </c>
      <c r="D26" s="50">
        <v>1506</v>
      </c>
      <c r="E26" s="100">
        <v>1466</v>
      </c>
      <c r="F26" s="100">
        <v>1550</v>
      </c>
      <c r="G26" s="100">
        <v>1550</v>
      </c>
      <c r="H26" s="50">
        <v>1560</v>
      </c>
      <c r="I26" s="50">
        <v>1564</v>
      </c>
      <c r="J26" s="50">
        <v>1558</v>
      </c>
      <c r="K26" s="50">
        <v>1596</v>
      </c>
      <c r="L26" s="100">
        <v>1620</v>
      </c>
      <c r="M26" s="100">
        <v>1612</v>
      </c>
      <c r="N26" s="176">
        <v>1628</v>
      </c>
      <c r="O26" s="138">
        <v>1618</v>
      </c>
      <c r="P26" s="166"/>
      <c r="Q26" s="151">
        <v>1649</v>
      </c>
      <c r="R26" s="151">
        <v>1657</v>
      </c>
      <c r="S26" s="151">
        <v>1652</v>
      </c>
      <c r="U26" s="113"/>
      <c r="V26" s="113"/>
      <c r="W26" s="113"/>
      <c r="X26" s="113"/>
      <c r="Y26" s="115"/>
      <c r="Z26" s="113"/>
      <c r="AA26" s="115"/>
      <c r="AB26" s="113"/>
      <c r="AC26" s="113"/>
      <c r="AD26" s="114"/>
      <c r="AE26" s="115"/>
      <c r="AF26" s="115"/>
      <c r="AG26" s="115"/>
      <c r="AH26" s="114"/>
      <c r="AI26" s="115"/>
      <c r="AJ26" s="115"/>
      <c r="AK26" s="115"/>
    </row>
    <row r="27" spans="1:37" ht="14.45" customHeight="1" x14ac:dyDescent="0.25">
      <c r="A27" s="47" t="s">
        <v>31</v>
      </c>
      <c r="B27" s="87" t="s">
        <v>151</v>
      </c>
      <c r="C27" s="175">
        <v>1509</v>
      </c>
      <c r="D27" s="87">
        <v>1458</v>
      </c>
      <c r="E27" s="98">
        <v>1476</v>
      </c>
      <c r="F27" s="98">
        <v>1462</v>
      </c>
      <c r="G27" s="175">
        <v>1481</v>
      </c>
      <c r="H27" s="145">
        <v>1471</v>
      </c>
      <c r="I27" s="145">
        <v>1469</v>
      </c>
      <c r="J27" s="87">
        <v>1408</v>
      </c>
      <c r="K27" s="89" t="s">
        <v>16</v>
      </c>
      <c r="L27" s="46"/>
      <c r="M27" s="46"/>
      <c r="N27" s="46"/>
      <c r="O27" s="46"/>
      <c r="Q27" s="153"/>
      <c r="R27" s="153"/>
      <c r="S27" s="153"/>
    </row>
    <row r="28" spans="1:37" ht="14.45" customHeight="1" x14ac:dyDescent="0.25">
      <c r="A28" s="47" t="s">
        <v>32</v>
      </c>
      <c r="B28" s="46" t="s">
        <v>292</v>
      </c>
      <c r="C28" s="175">
        <v>1481</v>
      </c>
      <c r="D28" s="137" t="s">
        <v>142</v>
      </c>
      <c r="E28" s="137"/>
      <c r="F28" s="137"/>
      <c r="G28" s="267"/>
      <c r="H28" s="46"/>
      <c r="I28" s="46"/>
      <c r="J28" s="46"/>
      <c r="K28" s="46"/>
      <c r="L28" s="46"/>
      <c r="M28" s="46"/>
      <c r="N28" s="46"/>
      <c r="O28" s="46"/>
      <c r="Q28" s="152"/>
      <c r="R28" s="150"/>
      <c r="S28" s="152"/>
    </row>
    <row r="29" spans="1:37" ht="14.45" customHeight="1" x14ac:dyDescent="0.25">
      <c r="A29" s="47" t="s">
        <v>33</v>
      </c>
      <c r="B29" s="87" t="s">
        <v>120</v>
      </c>
      <c r="C29" s="216">
        <v>1480</v>
      </c>
      <c r="D29" s="212">
        <v>1491</v>
      </c>
      <c r="E29" s="213">
        <v>1487</v>
      </c>
      <c r="F29" s="216">
        <v>1441</v>
      </c>
      <c r="G29" s="216">
        <v>1455</v>
      </c>
      <c r="H29" s="217">
        <v>1442</v>
      </c>
      <c r="I29" s="217">
        <v>1450</v>
      </c>
      <c r="J29" s="212">
        <v>1479</v>
      </c>
      <c r="K29" s="217">
        <v>1435</v>
      </c>
      <c r="L29" s="216">
        <v>1424</v>
      </c>
      <c r="M29" s="215">
        <v>1367</v>
      </c>
      <c r="N29" s="215">
        <v>1352</v>
      </c>
      <c r="O29" s="215" t="s">
        <v>16</v>
      </c>
      <c r="P29" s="168"/>
      <c r="Q29" s="155"/>
      <c r="R29" s="155"/>
      <c r="S29" s="155"/>
    </row>
    <row r="30" spans="1:37" ht="14.45" customHeight="1" x14ac:dyDescent="0.25">
      <c r="A30" s="47" t="s">
        <v>34</v>
      </c>
      <c r="B30" s="46" t="s">
        <v>217</v>
      </c>
      <c r="C30" s="92">
        <v>1475</v>
      </c>
      <c r="D30" s="46">
        <v>1462</v>
      </c>
      <c r="E30" s="175">
        <v>1482</v>
      </c>
      <c r="F30" s="267">
        <v>1303</v>
      </c>
      <c r="G30" s="267"/>
      <c r="H30" s="46"/>
      <c r="I30" s="46"/>
      <c r="J30" s="46"/>
      <c r="K30" s="46"/>
      <c r="L30" s="46"/>
      <c r="M30" s="46"/>
      <c r="N30" s="46"/>
      <c r="O30" s="46"/>
      <c r="Q30" s="152"/>
      <c r="R30" s="150"/>
      <c r="S30" s="152"/>
    </row>
    <row r="31" spans="1:37" ht="14.45" customHeight="1" x14ac:dyDescent="0.25">
      <c r="A31" s="47" t="s">
        <v>35</v>
      </c>
      <c r="B31" s="54" t="s">
        <v>55</v>
      </c>
      <c r="C31" s="233">
        <v>1469</v>
      </c>
      <c r="D31" s="54">
        <v>1488</v>
      </c>
      <c r="E31" s="99">
        <v>1549</v>
      </c>
      <c r="F31" s="99">
        <v>1544</v>
      </c>
      <c r="G31" s="99">
        <v>1523</v>
      </c>
      <c r="H31" s="54">
        <v>1519</v>
      </c>
      <c r="I31" s="54">
        <v>1512</v>
      </c>
      <c r="J31" s="54">
        <v>1478</v>
      </c>
      <c r="K31" s="54">
        <v>1596</v>
      </c>
      <c r="L31" s="147">
        <v>1620</v>
      </c>
      <c r="M31" s="137">
        <v>1545</v>
      </c>
      <c r="N31" s="99"/>
      <c r="O31" s="137">
        <v>1549</v>
      </c>
      <c r="P31" s="168"/>
      <c r="Q31" s="150">
        <v>1555</v>
      </c>
      <c r="R31" s="150">
        <v>1551</v>
      </c>
      <c r="S31" s="150">
        <v>1573</v>
      </c>
    </row>
    <row r="32" spans="1:37" ht="14.45" customHeight="1" x14ac:dyDescent="0.25">
      <c r="A32" s="47" t="s">
        <v>36</v>
      </c>
      <c r="B32" s="46" t="s">
        <v>247</v>
      </c>
      <c r="C32" s="175">
        <v>1447</v>
      </c>
      <c r="D32" s="145">
        <v>1413</v>
      </c>
      <c r="E32" s="267">
        <v>1272</v>
      </c>
      <c r="F32" s="100"/>
      <c r="G32" s="100"/>
      <c r="H32" s="50"/>
      <c r="I32" s="50"/>
      <c r="J32" s="50"/>
      <c r="K32" s="46"/>
      <c r="L32" s="267"/>
      <c r="M32" s="267"/>
      <c r="N32" s="100"/>
      <c r="O32" s="100"/>
      <c r="P32" s="169"/>
      <c r="Q32" s="151"/>
      <c r="R32" s="151"/>
      <c r="S32" s="151"/>
    </row>
    <row r="33" spans="1:33" ht="14.45" customHeight="1" x14ac:dyDescent="0.25">
      <c r="A33" s="47" t="s">
        <v>37</v>
      </c>
      <c r="B33" s="46" t="s">
        <v>269</v>
      </c>
      <c r="C33" s="175">
        <v>1435</v>
      </c>
      <c r="D33" s="137" t="s">
        <v>142</v>
      </c>
      <c r="E33" s="267"/>
      <c r="F33" s="267"/>
      <c r="G33" s="267"/>
      <c r="H33" s="46"/>
      <c r="I33" s="137"/>
      <c r="J33" s="46"/>
      <c r="K33" s="46"/>
      <c r="L33" s="267"/>
      <c r="M33" s="267"/>
      <c r="N33" s="89"/>
      <c r="O33" s="267"/>
      <c r="P33" s="114"/>
      <c r="Q33" s="152"/>
      <c r="R33" s="150"/>
      <c r="S33" s="152"/>
    </row>
    <row r="34" spans="1:33" ht="14.45" customHeight="1" x14ac:dyDescent="0.25">
      <c r="A34" s="47" t="s">
        <v>38</v>
      </c>
      <c r="B34" s="46" t="s">
        <v>271</v>
      </c>
      <c r="C34" s="175">
        <v>1361</v>
      </c>
      <c r="D34" s="137" t="s">
        <v>142</v>
      </c>
      <c r="E34" s="137"/>
      <c r="F34" s="267"/>
      <c r="G34" s="46"/>
      <c r="H34" s="46"/>
      <c r="I34" s="137"/>
      <c r="J34" s="46"/>
      <c r="K34" s="46"/>
      <c r="L34" s="267"/>
      <c r="M34" s="267"/>
      <c r="N34" s="89"/>
      <c r="O34" s="267"/>
      <c r="P34" s="114"/>
      <c r="Q34" s="152"/>
      <c r="R34" s="150"/>
      <c r="S34" s="152"/>
    </row>
    <row r="35" spans="1:33" ht="14.45" customHeight="1" x14ac:dyDescent="0.25">
      <c r="A35" s="47" t="s">
        <v>62</v>
      </c>
      <c r="B35" s="87" t="s">
        <v>268</v>
      </c>
      <c r="C35" s="92">
        <v>1309</v>
      </c>
      <c r="D35" s="87">
        <v>1379</v>
      </c>
      <c r="E35" s="98"/>
      <c r="F35" s="98"/>
      <c r="G35" s="100"/>
      <c r="H35" s="50"/>
      <c r="I35" s="50"/>
      <c r="J35" s="87"/>
      <c r="K35" s="89"/>
      <c r="L35" s="46"/>
      <c r="M35" s="46"/>
      <c r="N35" s="46"/>
      <c r="O35" s="46"/>
      <c r="Q35" s="153"/>
      <c r="R35" s="153"/>
      <c r="S35" s="153"/>
    </row>
    <row r="36" spans="1:33" ht="14.45" customHeight="1" x14ac:dyDescent="0.25">
      <c r="A36" s="47" t="s">
        <v>63</v>
      </c>
      <c r="B36" s="50" t="s">
        <v>65</v>
      </c>
      <c r="C36" s="234">
        <v>1306</v>
      </c>
      <c r="D36" s="50">
        <v>1324</v>
      </c>
      <c r="E36" s="100">
        <v>1322</v>
      </c>
      <c r="F36" s="100">
        <v>1311</v>
      </c>
      <c r="G36" s="100">
        <v>1288</v>
      </c>
      <c r="H36" s="50">
        <v>1315</v>
      </c>
      <c r="I36" s="50">
        <v>1313</v>
      </c>
      <c r="J36" s="50">
        <v>1388</v>
      </c>
      <c r="K36" s="148">
        <v>1447</v>
      </c>
      <c r="L36" s="138">
        <v>1423</v>
      </c>
      <c r="M36" s="138">
        <v>1422</v>
      </c>
      <c r="N36" s="138">
        <v>1434</v>
      </c>
      <c r="O36" s="138">
        <v>1438</v>
      </c>
      <c r="P36" s="166"/>
      <c r="Q36" s="151">
        <v>1442</v>
      </c>
      <c r="R36" s="151">
        <v>1450</v>
      </c>
      <c r="S36" s="151" t="s">
        <v>16</v>
      </c>
    </row>
    <row r="37" spans="1:33" ht="14.45" customHeight="1" x14ac:dyDescent="0.25">
      <c r="A37" s="47" t="s">
        <v>67</v>
      </c>
      <c r="B37" s="97" t="s">
        <v>272</v>
      </c>
      <c r="C37" s="175">
        <v>1299</v>
      </c>
      <c r="D37" s="97">
        <v>1191</v>
      </c>
      <c r="E37" s="207"/>
      <c r="F37" s="207"/>
      <c r="G37" s="207"/>
      <c r="H37" s="206"/>
      <c r="I37" s="206"/>
      <c r="J37" s="206"/>
      <c r="K37" s="206"/>
      <c r="L37" s="208"/>
      <c r="M37" s="208"/>
      <c r="N37" s="208"/>
      <c r="O37" s="208"/>
      <c r="P37" s="209"/>
      <c r="Q37" s="208"/>
      <c r="R37" s="208"/>
      <c r="S37" s="208"/>
    </row>
    <row r="38" spans="1:33" ht="14.45" customHeight="1" x14ac:dyDescent="0.25">
      <c r="A38" s="47" t="s">
        <v>78</v>
      </c>
      <c r="B38" s="50" t="s">
        <v>56</v>
      </c>
      <c r="C38" s="234">
        <v>1288</v>
      </c>
      <c r="D38" s="50">
        <v>1266</v>
      </c>
      <c r="E38" s="100">
        <v>1302</v>
      </c>
      <c r="F38" s="100">
        <v>1318</v>
      </c>
      <c r="G38" s="100">
        <v>1370</v>
      </c>
      <c r="H38" s="50">
        <v>1409</v>
      </c>
      <c r="I38" s="50">
        <v>1372</v>
      </c>
      <c r="J38" s="50">
        <v>1414</v>
      </c>
      <c r="K38" s="148">
        <v>1421</v>
      </c>
      <c r="L38" s="100">
        <v>1375</v>
      </c>
      <c r="M38" s="148">
        <v>1415</v>
      </c>
      <c r="N38" s="100">
        <v>1394</v>
      </c>
      <c r="O38" s="100">
        <v>1401</v>
      </c>
      <c r="P38" s="169"/>
      <c r="Q38" s="151">
        <v>1400</v>
      </c>
      <c r="R38" s="151">
        <v>1401</v>
      </c>
      <c r="S38" s="151">
        <v>1415</v>
      </c>
    </row>
    <row r="39" spans="1:33" ht="14.45" customHeight="1" x14ac:dyDescent="0.25">
      <c r="A39" s="47" t="s">
        <v>79</v>
      </c>
      <c r="B39" s="46" t="s">
        <v>197</v>
      </c>
      <c r="C39" s="92">
        <v>1287</v>
      </c>
      <c r="D39" s="46"/>
      <c r="E39" s="175">
        <v>1436</v>
      </c>
      <c r="F39" s="267"/>
      <c r="G39" s="267"/>
      <c r="H39" s="137" t="s">
        <v>142</v>
      </c>
      <c r="I39" s="46"/>
      <c r="J39" s="46"/>
      <c r="K39" s="46"/>
      <c r="L39" s="46"/>
      <c r="M39" s="46"/>
      <c r="N39" s="46"/>
      <c r="O39" s="46"/>
      <c r="Q39" s="150"/>
      <c r="R39" s="152"/>
      <c r="S39" s="152"/>
    </row>
    <row r="40" spans="1:33" ht="14.45" customHeight="1" x14ac:dyDescent="0.25">
      <c r="A40" s="47" t="s">
        <v>80</v>
      </c>
      <c r="B40" s="46" t="s">
        <v>270</v>
      </c>
      <c r="C40" s="175">
        <v>1243</v>
      </c>
      <c r="D40" s="137" t="s">
        <v>142</v>
      </c>
      <c r="E40" s="137"/>
      <c r="F40" s="267"/>
      <c r="G40" s="46"/>
      <c r="H40" s="46"/>
      <c r="I40" s="137"/>
      <c r="J40" s="46"/>
      <c r="K40" s="46"/>
      <c r="L40" s="267"/>
      <c r="M40" s="267"/>
      <c r="N40" s="89"/>
      <c r="O40" s="267"/>
      <c r="P40" s="114"/>
      <c r="Q40" s="152"/>
      <c r="R40" s="150"/>
      <c r="S40" s="152"/>
    </row>
    <row r="41" spans="1:33" s="244" customFormat="1" ht="14.45" customHeight="1" x14ac:dyDescent="0.25">
      <c r="A41" s="267" t="s">
        <v>85</v>
      </c>
      <c r="B41" s="46" t="s">
        <v>412</v>
      </c>
      <c r="C41" s="92">
        <v>1108</v>
      </c>
      <c r="D41" s="137"/>
      <c r="E41" s="137"/>
      <c r="F41" s="267"/>
      <c r="G41" s="46"/>
      <c r="H41" s="46"/>
      <c r="I41" s="137"/>
      <c r="J41" s="46"/>
      <c r="K41" s="46"/>
      <c r="L41" s="267"/>
      <c r="M41" s="267"/>
      <c r="N41" s="89"/>
      <c r="O41" s="267"/>
      <c r="P41" s="114"/>
      <c r="Q41" s="152"/>
      <c r="R41" s="150"/>
      <c r="S41" s="152"/>
      <c r="Y41" s="93"/>
      <c r="AG41" s="93"/>
    </row>
    <row r="42" spans="1:33" ht="14.45" customHeight="1" x14ac:dyDescent="0.25">
      <c r="A42" s="267" t="s">
        <v>86</v>
      </c>
      <c r="B42" s="46" t="s">
        <v>382</v>
      </c>
      <c r="C42" s="92">
        <v>1106</v>
      </c>
      <c r="D42" s="137"/>
      <c r="E42" s="137"/>
      <c r="F42" s="267"/>
      <c r="G42" s="46"/>
      <c r="H42" s="46"/>
      <c r="I42" s="137"/>
      <c r="J42" s="46"/>
      <c r="K42" s="46"/>
      <c r="L42" s="267"/>
      <c r="M42" s="267"/>
      <c r="N42" s="89"/>
      <c r="O42" s="267"/>
      <c r="P42" s="114"/>
      <c r="Q42" s="152"/>
      <c r="R42" s="150"/>
      <c r="S42" s="152"/>
    </row>
    <row r="43" spans="1:33" ht="14.45" customHeight="1" x14ac:dyDescent="0.25">
      <c r="A43" s="267" t="s">
        <v>87</v>
      </c>
      <c r="B43" s="46" t="s">
        <v>383</v>
      </c>
      <c r="C43" s="233">
        <v>1071</v>
      </c>
      <c r="D43" s="137"/>
      <c r="E43" s="137"/>
      <c r="F43" s="267"/>
      <c r="G43" s="46"/>
      <c r="H43" s="46"/>
      <c r="I43" s="137"/>
      <c r="J43" s="46"/>
      <c r="K43" s="46"/>
      <c r="L43" s="267"/>
      <c r="M43" s="267"/>
      <c r="N43" s="89"/>
      <c r="O43" s="267"/>
      <c r="P43" s="114"/>
      <c r="Q43" s="152"/>
      <c r="R43" s="150"/>
      <c r="S43" s="152"/>
    </row>
    <row r="44" spans="1:33" s="244" customFormat="1" ht="14.45" customHeight="1" x14ac:dyDescent="0.25">
      <c r="A44" s="267" t="s">
        <v>198</v>
      </c>
      <c r="B44" s="46" t="s">
        <v>406</v>
      </c>
      <c r="C44" s="233">
        <v>1040</v>
      </c>
      <c r="D44" s="137"/>
      <c r="E44" s="137"/>
      <c r="F44" s="267"/>
      <c r="G44" s="46"/>
      <c r="H44" s="46"/>
      <c r="I44" s="137"/>
      <c r="J44" s="46"/>
      <c r="K44" s="46"/>
      <c r="L44" s="267"/>
      <c r="M44" s="267"/>
      <c r="N44" s="89"/>
      <c r="O44" s="267"/>
      <c r="P44" s="114"/>
      <c r="Q44" s="152"/>
      <c r="R44" s="150"/>
      <c r="S44" s="152"/>
      <c r="Y44" s="93"/>
      <c r="AG44" s="93"/>
    </row>
    <row r="45" spans="1:33" ht="14.45" customHeight="1" x14ac:dyDescent="0.25">
      <c r="A45" s="267" t="s">
        <v>93</v>
      </c>
      <c r="B45" s="46" t="s">
        <v>384</v>
      </c>
      <c r="C45" s="137" t="s">
        <v>16</v>
      </c>
      <c r="D45" s="137"/>
      <c r="E45" s="137"/>
      <c r="F45" s="267"/>
      <c r="G45" s="46"/>
      <c r="H45" s="46"/>
      <c r="I45" s="137"/>
      <c r="J45" s="46"/>
      <c r="K45" s="46"/>
      <c r="L45" s="267"/>
      <c r="M45" s="267"/>
      <c r="N45" s="89"/>
      <c r="O45" s="267"/>
      <c r="P45" s="114"/>
      <c r="Q45" s="152"/>
      <c r="R45" s="150"/>
      <c r="S45" s="152"/>
    </row>
    <row r="46" spans="1:33" ht="14.45" customHeight="1" x14ac:dyDescent="0.25">
      <c r="A46" s="267" t="s">
        <v>96</v>
      </c>
      <c r="B46" s="46" t="s">
        <v>385</v>
      </c>
      <c r="C46" s="137" t="s">
        <v>142</v>
      </c>
      <c r="D46" s="137"/>
      <c r="E46" s="137"/>
      <c r="F46" s="267"/>
      <c r="G46" s="46"/>
      <c r="H46" s="46"/>
      <c r="I46" s="137"/>
      <c r="J46" s="46"/>
      <c r="K46" s="46"/>
      <c r="L46" s="267"/>
      <c r="M46" s="267"/>
      <c r="N46" s="89"/>
      <c r="O46" s="267"/>
      <c r="P46" s="114"/>
      <c r="Q46" s="152"/>
      <c r="R46" s="150"/>
      <c r="S46" s="152"/>
    </row>
    <row r="47" spans="1:33" ht="14.45" customHeight="1" x14ac:dyDescent="0.25">
      <c r="A47" s="267" t="s">
        <v>98</v>
      </c>
      <c r="B47" s="97" t="s">
        <v>227</v>
      </c>
      <c r="C47" s="137" t="s">
        <v>142</v>
      </c>
      <c r="D47" s="137" t="s">
        <v>142</v>
      </c>
      <c r="E47" s="137" t="s">
        <v>142</v>
      </c>
      <c r="F47" s="137" t="s">
        <v>142</v>
      </c>
      <c r="G47" s="207"/>
      <c r="H47" s="206"/>
      <c r="I47" s="206"/>
      <c r="J47" s="206"/>
      <c r="K47" s="206"/>
      <c r="L47" s="207"/>
      <c r="M47" s="206"/>
      <c r="N47" s="207"/>
      <c r="O47" s="207"/>
      <c r="P47" s="210"/>
      <c r="Q47" s="152"/>
      <c r="R47" s="150"/>
      <c r="S47" s="152"/>
    </row>
    <row r="48" spans="1:33" ht="14.45" customHeight="1" x14ac:dyDescent="0.25">
      <c r="A48" s="267" t="s">
        <v>101</v>
      </c>
      <c r="B48" s="87" t="s">
        <v>273</v>
      </c>
      <c r="C48" s="137" t="s">
        <v>142</v>
      </c>
      <c r="D48" s="137" t="s">
        <v>142</v>
      </c>
      <c r="E48" s="98"/>
      <c r="F48" s="207"/>
      <c r="G48" s="207"/>
      <c r="H48" s="206"/>
      <c r="I48" s="206"/>
      <c r="J48" s="206"/>
      <c r="K48" s="87"/>
      <c r="L48" s="98"/>
      <c r="M48" s="98"/>
      <c r="N48" s="207"/>
      <c r="O48" s="207"/>
      <c r="P48" s="210"/>
      <c r="Q48" s="152"/>
      <c r="R48" s="150"/>
      <c r="S48" s="152"/>
    </row>
    <row r="49" spans="1:33" ht="14.45" customHeight="1" x14ac:dyDescent="0.25">
      <c r="A49" s="267" t="s">
        <v>121</v>
      </c>
      <c r="B49" s="46" t="s">
        <v>139</v>
      </c>
      <c r="C49" s="137" t="s">
        <v>142</v>
      </c>
      <c r="D49" s="137" t="s">
        <v>142</v>
      </c>
      <c r="E49" s="267"/>
      <c r="F49" s="267"/>
      <c r="G49" s="267"/>
      <c r="H49" s="46"/>
      <c r="I49" s="46"/>
      <c r="J49" s="46"/>
      <c r="K49" s="46"/>
      <c r="L49" s="137" t="s">
        <v>142</v>
      </c>
      <c r="M49" s="267"/>
      <c r="N49" s="267"/>
      <c r="O49" s="267"/>
      <c r="P49" s="114"/>
      <c r="Q49" s="159"/>
      <c r="R49" s="159"/>
      <c r="S49" s="159"/>
    </row>
    <row r="50" spans="1:33" ht="14.45" customHeight="1" x14ac:dyDescent="0.25">
      <c r="A50" s="267" t="s">
        <v>122</v>
      </c>
      <c r="B50" s="46" t="s">
        <v>274</v>
      </c>
      <c r="C50" s="137" t="s">
        <v>142</v>
      </c>
      <c r="D50" s="137" t="s">
        <v>142</v>
      </c>
      <c r="E50" s="137"/>
      <c r="F50" s="267"/>
      <c r="G50" s="46"/>
      <c r="H50" s="46"/>
      <c r="I50" s="137"/>
      <c r="J50" s="46"/>
      <c r="K50" s="46"/>
      <c r="L50" s="267"/>
      <c r="M50" s="267"/>
      <c r="N50" s="89"/>
      <c r="O50" s="267"/>
      <c r="P50" s="114"/>
      <c r="Q50" s="152"/>
      <c r="R50" s="150"/>
      <c r="S50" s="152"/>
    </row>
    <row r="51" spans="1:33" ht="14.45" customHeight="1" x14ac:dyDescent="0.25">
      <c r="A51" s="267" t="s">
        <v>123</v>
      </c>
      <c r="B51" s="46" t="s">
        <v>276</v>
      </c>
      <c r="C51" s="137" t="s">
        <v>142</v>
      </c>
      <c r="D51" s="137" t="s">
        <v>142</v>
      </c>
      <c r="E51" s="137"/>
      <c r="F51" s="267"/>
      <c r="G51" s="46"/>
      <c r="H51" s="46"/>
      <c r="I51" s="137"/>
      <c r="J51" s="46"/>
      <c r="K51" s="46"/>
      <c r="L51" s="267"/>
      <c r="M51" s="267"/>
      <c r="N51" s="89"/>
      <c r="O51" s="267"/>
      <c r="P51" s="114"/>
      <c r="Q51" s="152"/>
      <c r="R51" s="150"/>
      <c r="S51" s="152"/>
    </row>
    <row r="52" spans="1:33" ht="14.45" customHeight="1" x14ac:dyDescent="0.25">
      <c r="A52" s="267" t="s">
        <v>124</v>
      </c>
      <c r="B52" s="46" t="s">
        <v>322</v>
      </c>
      <c r="C52" s="137" t="s">
        <v>142</v>
      </c>
      <c r="D52" s="137" t="s">
        <v>142</v>
      </c>
      <c r="E52" s="137"/>
      <c r="F52" s="137"/>
      <c r="G52" s="267"/>
      <c r="H52" s="46"/>
      <c r="I52" s="46"/>
      <c r="J52" s="46"/>
      <c r="K52" s="46"/>
      <c r="L52" s="46"/>
      <c r="M52" s="46"/>
      <c r="N52" s="46"/>
      <c r="O52" s="46"/>
      <c r="Q52" s="152"/>
      <c r="R52" s="150"/>
      <c r="S52" s="152"/>
    </row>
    <row r="53" spans="1:33" ht="14.45" customHeight="1" x14ac:dyDescent="0.25">
      <c r="A53" s="267" t="s">
        <v>125</v>
      </c>
      <c r="B53" s="46" t="s">
        <v>326</v>
      </c>
      <c r="C53" s="137" t="s">
        <v>142</v>
      </c>
      <c r="D53" s="137" t="s">
        <v>142</v>
      </c>
      <c r="E53" s="137"/>
      <c r="F53" s="137"/>
      <c r="G53" s="267"/>
      <c r="H53" s="46"/>
      <c r="I53" s="46"/>
      <c r="J53" s="46"/>
      <c r="K53" s="46"/>
      <c r="L53" s="46"/>
      <c r="M53" s="46"/>
      <c r="N53" s="46"/>
      <c r="O53" s="46"/>
      <c r="Q53" s="152"/>
      <c r="R53" s="150"/>
      <c r="S53" s="152"/>
    </row>
    <row r="54" spans="1:33" ht="14.45" customHeight="1" x14ac:dyDescent="0.25">
      <c r="A54" s="267" t="s">
        <v>126</v>
      </c>
      <c r="B54" s="46" t="s">
        <v>186</v>
      </c>
      <c r="C54" s="137" t="s">
        <v>142</v>
      </c>
      <c r="D54" s="137" t="s">
        <v>142</v>
      </c>
      <c r="E54" s="267"/>
      <c r="F54" s="267"/>
      <c r="G54" s="267"/>
      <c r="H54" s="137" t="s">
        <v>142</v>
      </c>
      <c r="I54" s="137" t="s">
        <v>142</v>
      </c>
      <c r="J54" s="46"/>
      <c r="K54" s="46"/>
      <c r="L54" s="267"/>
      <c r="M54" s="267"/>
      <c r="N54" s="267"/>
      <c r="O54" s="267"/>
      <c r="P54" s="114"/>
      <c r="Q54" s="150"/>
      <c r="R54" s="152"/>
      <c r="S54" s="152"/>
    </row>
    <row r="55" spans="1:33" ht="14.45" customHeight="1" x14ac:dyDescent="0.25">
      <c r="A55" s="267" t="s">
        <v>128</v>
      </c>
      <c r="B55" s="46" t="s">
        <v>386</v>
      </c>
      <c r="C55" s="137" t="s">
        <v>142</v>
      </c>
      <c r="D55" s="137"/>
      <c r="E55" s="267"/>
      <c r="F55" s="267"/>
      <c r="G55" s="267"/>
      <c r="H55" s="137"/>
      <c r="I55" s="137"/>
      <c r="J55" s="46"/>
      <c r="K55" s="46"/>
      <c r="L55" s="267"/>
      <c r="M55" s="267"/>
      <c r="N55" s="267"/>
      <c r="O55" s="267"/>
      <c r="P55" s="114"/>
      <c r="Q55" s="150"/>
      <c r="R55" s="152"/>
      <c r="S55" s="152"/>
    </row>
    <row r="56" spans="1:33" ht="14.45" customHeight="1" x14ac:dyDescent="0.25">
      <c r="A56" s="267" t="s">
        <v>134</v>
      </c>
      <c r="B56" s="46" t="s">
        <v>387</v>
      </c>
      <c r="C56" s="137" t="s">
        <v>142</v>
      </c>
      <c r="D56" s="137"/>
      <c r="E56" s="267"/>
      <c r="F56" s="267"/>
      <c r="G56" s="267"/>
      <c r="H56" s="137"/>
      <c r="I56" s="137"/>
      <c r="J56" s="46"/>
      <c r="K56" s="46"/>
      <c r="L56" s="267"/>
      <c r="M56" s="267"/>
      <c r="N56" s="267"/>
      <c r="O56" s="267"/>
      <c r="P56" s="114"/>
      <c r="Q56" s="150"/>
      <c r="R56" s="152"/>
      <c r="S56" s="152"/>
    </row>
    <row r="57" spans="1:33" s="244" customFormat="1" ht="14.45" customHeight="1" x14ac:dyDescent="0.25">
      <c r="A57" s="267" t="s">
        <v>141</v>
      </c>
      <c r="B57" s="46" t="s">
        <v>388</v>
      </c>
      <c r="C57" s="137" t="s">
        <v>142</v>
      </c>
      <c r="D57" s="137"/>
      <c r="E57" s="267"/>
      <c r="F57" s="267"/>
      <c r="G57" s="267"/>
      <c r="H57" s="137"/>
      <c r="I57" s="137"/>
      <c r="J57" s="46"/>
      <c r="K57" s="46"/>
      <c r="L57" s="267"/>
      <c r="M57" s="267"/>
      <c r="N57" s="267"/>
      <c r="O57" s="267"/>
      <c r="P57" s="114"/>
      <c r="Q57" s="150"/>
      <c r="R57" s="152"/>
      <c r="S57" s="152"/>
      <c r="Y57" s="93"/>
      <c r="AG57" s="93"/>
    </row>
    <row r="58" spans="1:33" s="244" customFormat="1" ht="14.45" customHeight="1" x14ac:dyDescent="0.25">
      <c r="A58" s="115"/>
      <c r="B58" s="6"/>
      <c r="C58" s="276"/>
      <c r="D58" s="276"/>
      <c r="E58" s="115"/>
      <c r="F58" s="115"/>
      <c r="G58" s="115"/>
      <c r="H58" s="276"/>
      <c r="I58" s="276"/>
      <c r="J58" s="6"/>
      <c r="K58" s="6"/>
      <c r="L58" s="115"/>
      <c r="M58" s="115"/>
      <c r="N58" s="115"/>
      <c r="O58" s="115"/>
      <c r="P58" s="114"/>
      <c r="Q58" s="277"/>
      <c r="R58" s="278"/>
      <c r="S58" s="278"/>
      <c r="Y58" s="93"/>
      <c r="AG58" s="93"/>
    </row>
    <row r="59" spans="1:33" ht="14.45" customHeight="1" x14ac:dyDescent="0.25">
      <c r="C59" s="236"/>
    </row>
    <row r="60" spans="1:33" ht="14.45" customHeight="1" x14ac:dyDescent="0.25">
      <c r="A60" s="47" t="s">
        <v>128</v>
      </c>
      <c r="B60" s="46" t="s">
        <v>40</v>
      </c>
      <c r="C60" s="92"/>
      <c r="D60" s="46"/>
      <c r="E60" s="47"/>
      <c r="F60" s="47"/>
      <c r="G60" s="47"/>
      <c r="H60" s="46"/>
      <c r="I60" s="46"/>
      <c r="J60" s="46"/>
      <c r="K60" s="46"/>
      <c r="L60" s="47"/>
      <c r="M60" s="47"/>
      <c r="N60" s="89"/>
      <c r="O60" s="47"/>
      <c r="P60" s="114"/>
      <c r="Q60" s="152"/>
      <c r="R60" s="150">
        <v>2164</v>
      </c>
      <c r="S60" s="152"/>
    </row>
    <row r="61" spans="1:33" ht="14.45" customHeight="1" x14ac:dyDescent="0.25">
      <c r="A61" s="47" t="s">
        <v>134</v>
      </c>
      <c r="B61" s="87" t="s">
        <v>115</v>
      </c>
      <c r="C61" s="92"/>
      <c r="D61" s="87"/>
      <c r="E61" s="98"/>
      <c r="F61" s="98"/>
      <c r="G61" s="98"/>
      <c r="H61" s="87"/>
      <c r="I61" s="87"/>
      <c r="J61" s="87"/>
      <c r="K61" s="87"/>
      <c r="L61" s="98"/>
      <c r="M61" s="98"/>
      <c r="N61" s="98"/>
      <c r="O61" s="47">
        <v>2158</v>
      </c>
      <c r="P61" s="114"/>
      <c r="Q61" s="152"/>
      <c r="R61" s="152"/>
      <c r="S61" s="152"/>
    </row>
    <row r="62" spans="1:33" ht="14.45" customHeight="1" x14ac:dyDescent="0.25">
      <c r="A62" s="47" t="s">
        <v>141</v>
      </c>
      <c r="B62" s="46" t="s">
        <v>82</v>
      </c>
      <c r="C62" s="92"/>
      <c r="D62" s="46"/>
      <c r="E62" s="47"/>
      <c r="F62" s="47"/>
      <c r="G62" s="47"/>
      <c r="H62" s="46"/>
      <c r="I62" s="46"/>
      <c r="J62" s="46"/>
      <c r="K62" s="46"/>
      <c r="L62" s="47"/>
      <c r="M62" s="47"/>
      <c r="N62" s="47"/>
      <c r="O62" s="47"/>
      <c r="P62" s="114"/>
      <c r="Q62" s="150">
        <v>2154</v>
      </c>
      <c r="R62" s="152"/>
      <c r="S62" s="152"/>
    </row>
    <row r="63" spans="1:33" ht="14.45" customHeight="1" x14ac:dyDescent="0.25">
      <c r="A63" s="47" t="s">
        <v>144</v>
      </c>
      <c r="B63" s="46" t="s">
        <v>77</v>
      </c>
      <c r="C63" s="92"/>
      <c r="D63" s="46"/>
      <c r="E63" s="47"/>
      <c r="F63" s="47"/>
      <c r="G63" s="47"/>
      <c r="H63" s="46"/>
      <c r="I63" s="46"/>
      <c r="J63" s="46"/>
      <c r="K63" s="46"/>
      <c r="L63" s="47"/>
      <c r="M63" s="47"/>
      <c r="N63" s="47"/>
      <c r="O63" s="47"/>
      <c r="P63" s="114"/>
      <c r="Q63" s="152"/>
      <c r="R63" s="152"/>
      <c r="S63" s="150">
        <v>2125</v>
      </c>
    </row>
    <row r="64" spans="1:33" ht="14.45" customHeight="1" x14ac:dyDescent="0.25">
      <c r="A64" s="47" t="s">
        <v>147</v>
      </c>
      <c r="B64" s="87" t="s">
        <v>117</v>
      </c>
      <c r="C64" s="92"/>
      <c r="D64" s="87"/>
      <c r="E64" s="98"/>
      <c r="F64" s="98"/>
      <c r="G64" s="98"/>
      <c r="H64" s="145">
        <v>2069</v>
      </c>
      <c r="I64" s="145">
        <v>1959</v>
      </c>
      <c r="J64" s="87"/>
      <c r="K64" s="145">
        <v>1929</v>
      </c>
      <c r="L64" s="98">
        <v>1758</v>
      </c>
      <c r="M64" s="98">
        <v>1764</v>
      </c>
      <c r="N64" s="175">
        <v>1775</v>
      </c>
      <c r="O64" s="47">
        <v>1726</v>
      </c>
      <c r="P64" s="114"/>
      <c r="Q64" s="152"/>
      <c r="R64" s="152"/>
      <c r="S64" s="152"/>
    </row>
    <row r="65" spans="1:19" ht="14.45" customHeight="1" x14ac:dyDescent="0.25">
      <c r="A65" s="47" t="s">
        <v>149</v>
      </c>
      <c r="B65" s="54" t="s">
        <v>92</v>
      </c>
      <c r="C65" s="233"/>
      <c r="D65" s="54"/>
      <c r="E65" s="99"/>
      <c r="F65" s="99"/>
      <c r="G65" s="99"/>
      <c r="H65" s="54"/>
      <c r="I65" s="54"/>
      <c r="J65" s="54"/>
      <c r="K65" s="54"/>
      <c r="L65" s="99"/>
      <c r="M65" s="99"/>
      <c r="N65" s="99"/>
      <c r="O65" s="99"/>
      <c r="P65" s="165"/>
      <c r="Q65" s="150">
        <v>2065</v>
      </c>
      <c r="R65" s="149"/>
      <c r="S65" s="149"/>
    </row>
    <row r="66" spans="1:19" ht="14.45" customHeight="1" x14ac:dyDescent="0.25">
      <c r="A66" s="47" t="s">
        <v>152</v>
      </c>
      <c r="B66" s="97" t="s">
        <v>130</v>
      </c>
      <c r="C66" s="233"/>
      <c r="D66" s="97">
        <v>2058</v>
      </c>
      <c r="E66" s="147">
        <v>2154</v>
      </c>
      <c r="F66" s="101"/>
      <c r="G66" s="101"/>
      <c r="H66" s="146">
        <v>2075</v>
      </c>
      <c r="I66" s="97">
        <v>1857</v>
      </c>
      <c r="J66" s="97"/>
      <c r="K66" s="146">
        <v>1908</v>
      </c>
      <c r="L66" s="147">
        <v>1674</v>
      </c>
      <c r="M66" s="147">
        <v>1639</v>
      </c>
      <c r="N66" s="101">
        <v>1569</v>
      </c>
      <c r="O66" s="47"/>
      <c r="P66" s="114"/>
      <c r="Q66" s="152"/>
      <c r="R66" s="152"/>
      <c r="S66" s="152"/>
    </row>
    <row r="67" spans="1:19" ht="14.45" customHeight="1" x14ac:dyDescent="0.25">
      <c r="A67" s="47" t="s">
        <v>153</v>
      </c>
      <c r="B67" s="46" t="s">
        <v>39</v>
      </c>
      <c r="C67" s="92"/>
      <c r="D67" s="46"/>
      <c r="E67" s="47"/>
      <c r="F67" s="47">
        <v>2055</v>
      </c>
      <c r="G67" s="47">
        <v>2079</v>
      </c>
      <c r="H67" s="46"/>
      <c r="I67" s="46"/>
      <c r="J67" s="46"/>
      <c r="K67" s="46"/>
      <c r="L67" s="47"/>
      <c r="M67" s="47">
        <v>2124</v>
      </c>
      <c r="N67" s="47"/>
      <c r="O67" s="47"/>
      <c r="P67" s="114"/>
      <c r="Q67" s="152"/>
      <c r="R67" s="152"/>
      <c r="S67" s="150">
        <v>2111</v>
      </c>
    </row>
    <row r="68" spans="1:19" ht="14.45" customHeight="1" x14ac:dyDescent="0.25">
      <c r="A68" s="47" t="s">
        <v>159</v>
      </c>
      <c r="B68" s="46" t="s">
        <v>43</v>
      </c>
      <c r="C68" s="92"/>
      <c r="D68" s="46"/>
      <c r="E68" s="47"/>
      <c r="F68" s="47"/>
      <c r="G68" s="47"/>
      <c r="H68" s="46"/>
      <c r="I68" s="46"/>
      <c r="J68" s="46"/>
      <c r="K68" s="46"/>
      <c r="L68" s="47"/>
      <c r="M68" s="47"/>
      <c r="N68" s="47"/>
      <c r="O68" s="47"/>
      <c r="P68" s="114"/>
      <c r="Q68" s="152"/>
      <c r="R68" s="150">
        <v>2009</v>
      </c>
      <c r="S68" s="152"/>
    </row>
    <row r="69" spans="1:19" ht="14.45" customHeight="1" x14ac:dyDescent="0.25">
      <c r="A69" s="47" t="s">
        <v>187</v>
      </c>
      <c r="B69" s="54" t="s">
        <v>95</v>
      </c>
      <c r="C69" s="233"/>
      <c r="D69" s="54"/>
      <c r="E69" s="99"/>
      <c r="F69" s="99"/>
      <c r="G69" s="99"/>
      <c r="H69" s="54">
        <v>1969</v>
      </c>
      <c r="I69" s="54"/>
      <c r="J69" s="54"/>
      <c r="K69" s="54"/>
      <c r="L69" s="99"/>
      <c r="M69" s="99"/>
      <c r="N69" s="99"/>
      <c r="O69" s="99">
        <v>1991</v>
      </c>
      <c r="P69" s="165"/>
      <c r="Q69" s="177">
        <v>2072</v>
      </c>
      <c r="R69" s="177"/>
      <c r="S69" s="177"/>
    </row>
    <row r="70" spans="1:19" ht="14.45" customHeight="1" x14ac:dyDescent="0.25">
      <c r="A70" s="47" t="s">
        <v>188</v>
      </c>
      <c r="B70" s="87" t="s">
        <v>116</v>
      </c>
      <c r="C70" s="92"/>
      <c r="D70" s="87"/>
      <c r="E70" s="98"/>
      <c r="F70" s="98"/>
      <c r="G70" s="98"/>
      <c r="H70" s="87"/>
      <c r="I70" s="87"/>
      <c r="J70" s="87"/>
      <c r="K70" s="87"/>
      <c r="L70" s="98"/>
      <c r="M70" s="98"/>
      <c r="N70" s="98"/>
      <c r="O70" s="47">
        <v>1968</v>
      </c>
      <c r="P70" s="114"/>
      <c r="Q70" s="152"/>
      <c r="R70" s="149"/>
      <c r="S70" s="149"/>
    </row>
    <row r="71" spans="1:19" ht="14.45" customHeight="1" x14ac:dyDescent="0.25">
      <c r="A71" s="47" t="s">
        <v>192</v>
      </c>
      <c r="B71" s="54" t="s">
        <v>83</v>
      </c>
      <c r="C71" s="233"/>
      <c r="D71" s="54"/>
      <c r="E71" s="99"/>
      <c r="F71" s="99"/>
      <c r="G71" s="99"/>
      <c r="H71" s="54"/>
      <c r="I71" s="54"/>
      <c r="J71" s="54"/>
      <c r="K71" s="54"/>
      <c r="L71" s="99"/>
      <c r="M71" s="99"/>
      <c r="N71" s="99"/>
      <c r="O71" s="99"/>
      <c r="P71" s="165"/>
      <c r="Q71" s="150">
        <v>1962</v>
      </c>
      <c r="R71" s="154"/>
      <c r="S71" s="154"/>
    </row>
    <row r="72" spans="1:19" ht="14.45" customHeight="1" x14ac:dyDescent="0.25">
      <c r="A72" s="47" t="s">
        <v>199</v>
      </c>
      <c r="B72" s="54" t="s">
        <v>47</v>
      </c>
      <c r="C72" s="233"/>
      <c r="D72" s="54"/>
      <c r="E72" s="99"/>
      <c r="F72" s="99"/>
      <c r="G72" s="99"/>
      <c r="H72" s="54"/>
      <c r="I72" s="54"/>
      <c r="J72" s="54"/>
      <c r="K72" s="54"/>
      <c r="L72" s="99"/>
      <c r="M72" s="99"/>
      <c r="N72" s="99"/>
      <c r="O72" s="99"/>
      <c r="P72" s="165"/>
      <c r="Q72" s="150">
        <v>1940</v>
      </c>
      <c r="R72" s="150">
        <v>1918</v>
      </c>
      <c r="S72" s="150">
        <v>1899</v>
      </c>
    </row>
    <row r="73" spans="1:19" ht="14.45" customHeight="1" x14ac:dyDescent="0.25">
      <c r="A73" s="47" t="s">
        <v>200</v>
      </c>
      <c r="B73" s="46" t="s">
        <v>44</v>
      </c>
      <c r="C73" s="92"/>
      <c r="D73" s="46"/>
      <c r="E73" s="47"/>
      <c r="F73" s="47"/>
      <c r="G73" s="47"/>
      <c r="H73" s="46"/>
      <c r="I73" s="46"/>
      <c r="J73" s="46"/>
      <c r="K73" s="46">
        <v>1927</v>
      </c>
      <c r="L73" s="47"/>
      <c r="M73" s="47"/>
      <c r="N73" s="47"/>
      <c r="O73" s="47"/>
      <c r="P73" s="114"/>
      <c r="Q73" s="152"/>
      <c r="R73" s="150">
        <v>1999</v>
      </c>
      <c r="S73" s="152"/>
    </row>
    <row r="74" spans="1:19" ht="14.45" customHeight="1" x14ac:dyDescent="0.25">
      <c r="A74" s="47" t="s">
        <v>201</v>
      </c>
      <c r="B74" s="46" t="s">
        <v>42</v>
      </c>
      <c r="C74" s="92"/>
      <c r="D74" s="46"/>
      <c r="E74" s="47"/>
      <c r="F74" s="47"/>
      <c r="G74" s="47"/>
      <c r="H74" s="46"/>
      <c r="I74" s="46">
        <v>1904</v>
      </c>
      <c r="J74" s="46"/>
      <c r="K74" s="46"/>
      <c r="L74" s="47"/>
      <c r="M74" s="47"/>
      <c r="N74" s="47"/>
      <c r="O74" s="47"/>
      <c r="P74" s="114"/>
      <c r="Q74" s="152"/>
      <c r="R74" s="150">
        <v>2040</v>
      </c>
      <c r="S74" s="152"/>
    </row>
    <row r="75" spans="1:19" ht="14.45" customHeight="1" x14ac:dyDescent="0.25">
      <c r="A75" s="47" t="s">
        <v>205</v>
      </c>
      <c r="B75" s="46" t="s">
        <v>202</v>
      </c>
      <c r="C75" s="92"/>
      <c r="D75" s="46"/>
      <c r="E75" s="47"/>
      <c r="F75" s="175">
        <v>1854</v>
      </c>
      <c r="G75" s="47">
        <v>1674</v>
      </c>
      <c r="H75" s="46"/>
      <c r="I75" s="54"/>
      <c r="J75" s="54"/>
      <c r="K75" s="54"/>
      <c r="L75" s="46"/>
      <c r="M75" s="46"/>
      <c r="N75" s="46"/>
      <c r="O75" s="46"/>
      <c r="Q75" s="153"/>
      <c r="R75" s="153"/>
      <c r="S75" s="153"/>
    </row>
    <row r="76" spans="1:19" ht="14.45" customHeight="1" x14ac:dyDescent="0.25">
      <c r="A76" s="47" t="s">
        <v>221</v>
      </c>
      <c r="B76" s="46" t="s">
        <v>216</v>
      </c>
      <c r="C76" s="92"/>
      <c r="D76" s="46"/>
      <c r="E76" s="47"/>
      <c r="F76" s="47">
        <v>1842</v>
      </c>
      <c r="G76" s="47"/>
      <c r="H76" s="46"/>
      <c r="I76" s="46"/>
      <c r="J76" s="46"/>
      <c r="K76" s="46"/>
      <c r="L76" s="46"/>
      <c r="M76" s="46"/>
      <c r="N76" s="46"/>
      <c r="O76" s="46"/>
      <c r="Q76" s="151"/>
      <c r="R76" s="151"/>
      <c r="S76" s="151"/>
    </row>
    <row r="77" spans="1:19" ht="14.45" customHeight="1" x14ac:dyDescent="0.25">
      <c r="A77" s="47" t="s">
        <v>222</v>
      </c>
      <c r="B77" s="46" t="s">
        <v>66</v>
      </c>
      <c r="C77" s="92"/>
      <c r="D77" s="46"/>
      <c r="E77" s="47"/>
      <c r="F77" s="47"/>
      <c r="G77" s="47"/>
      <c r="H77" s="46"/>
      <c r="I77" s="46"/>
      <c r="J77" s="46"/>
      <c r="K77" s="46"/>
      <c r="L77" s="47"/>
      <c r="M77" s="47"/>
      <c r="N77" s="47"/>
      <c r="O77" s="47"/>
      <c r="P77" s="114"/>
      <c r="Q77" s="150">
        <v>1832</v>
      </c>
      <c r="R77" s="150">
        <v>1648</v>
      </c>
      <c r="S77" s="154"/>
    </row>
    <row r="78" spans="1:19" ht="14.45" customHeight="1" x14ac:dyDescent="0.25">
      <c r="A78" s="47" t="s">
        <v>223</v>
      </c>
      <c r="B78" s="46" t="s">
        <v>97</v>
      </c>
      <c r="C78" s="92"/>
      <c r="D78" s="46"/>
      <c r="E78" s="47"/>
      <c r="F78" s="47"/>
      <c r="G78" s="47"/>
      <c r="H78" s="46"/>
      <c r="I78" s="46"/>
      <c r="J78" s="46">
        <v>1780</v>
      </c>
      <c r="K78" s="46"/>
      <c r="L78" s="46"/>
      <c r="M78" s="46"/>
      <c r="N78" s="46"/>
      <c r="O78" s="46"/>
      <c r="Q78" s="150" t="s">
        <v>16</v>
      </c>
      <c r="R78" s="153"/>
      <c r="S78" s="153"/>
    </row>
    <row r="79" spans="1:19" ht="14.45" customHeight="1" x14ac:dyDescent="0.25">
      <c r="A79" s="47" t="s">
        <v>224</v>
      </c>
      <c r="B79" s="196" t="s">
        <v>235</v>
      </c>
      <c r="C79" s="92"/>
      <c r="D79" s="205">
        <v>1763</v>
      </c>
      <c r="E79" s="47">
        <v>1649</v>
      </c>
      <c r="F79" s="47"/>
      <c r="G79" s="47"/>
      <c r="H79" s="46"/>
      <c r="I79" s="46"/>
      <c r="J79" s="46"/>
      <c r="K79" s="46"/>
      <c r="L79" s="46"/>
      <c r="M79" s="46"/>
      <c r="N79" s="46"/>
      <c r="O79" s="46"/>
      <c r="Q79" s="153"/>
      <c r="R79" s="153"/>
      <c r="S79" s="153"/>
    </row>
    <row r="80" spans="1:19" ht="14.45" customHeight="1" x14ac:dyDescent="0.25">
      <c r="A80" s="47" t="s">
        <v>225</v>
      </c>
      <c r="B80" s="46" t="s">
        <v>53</v>
      </c>
      <c r="C80" s="92"/>
      <c r="D80" s="46"/>
      <c r="E80" s="175">
        <v>1763</v>
      </c>
      <c r="F80" s="47"/>
      <c r="G80" s="47"/>
      <c r="H80" s="46"/>
      <c r="I80" s="46"/>
      <c r="J80" s="46"/>
      <c r="K80" s="46"/>
      <c r="L80" s="47"/>
      <c r="M80" s="47"/>
      <c r="N80" s="47"/>
      <c r="O80" s="47"/>
      <c r="P80" s="114"/>
      <c r="Q80" s="150">
        <v>1699</v>
      </c>
      <c r="R80" s="150">
        <v>1653</v>
      </c>
      <c r="S80" s="152"/>
    </row>
    <row r="81" spans="1:19" ht="14.45" customHeight="1" x14ac:dyDescent="0.25">
      <c r="A81" s="47" t="s">
        <v>226</v>
      </c>
      <c r="B81" s="54" t="s">
        <v>48</v>
      </c>
      <c r="C81" s="233"/>
      <c r="D81" s="54"/>
      <c r="E81" s="99"/>
      <c r="F81" s="99"/>
      <c r="G81" s="99"/>
      <c r="H81" s="54"/>
      <c r="I81" s="54"/>
      <c r="J81" s="54"/>
      <c r="K81" s="54"/>
      <c r="L81" s="99"/>
      <c r="M81" s="99"/>
      <c r="N81" s="99"/>
      <c r="O81" s="99"/>
      <c r="P81" s="165"/>
      <c r="Q81" s="149"/>
      <c r="R81" s="150">
        <v>1754</v>
      </c>
      <c r="S81" s="150">
        <v>1835</v>
      </c>
    </row>
    <row r="82" spans="1:19" ht="14.45" customHeight="1" x14ac:dyDescent="0.25">
      <c r="A82" s="47" t="s">
        <v>237</v>
      </c>
      <c r="B82" s="46" t="s">
        <v>133</v>
      </c>
      <c r="C82" s="92"/>
      <c r="D82" s="46"/>
      <c r="E82" s="47"/>
      <c r="F82" s="47"/>
      <c r="G82" s="47">
        <v>1716</v>
      </c>
      <c r="H82" s="46">
        <v>1709</v>
      </c>
      <c r="I82" s="46"/>
      <c r="J82" s="46"/>
      <c r="K82" s="46"/>
      <c r="L82" s="47">
        <v>1769</v>
      </c>
      <c r="M82" s="47">
        <v>1768</v>
      </c>
      <c r="N82" s="47">
        <v>1785</v>
      </c>
      <c r="O82" s="47">
        <v>1795</v>
      </c>
      <c r="P82" s="114"/>
      <c r="Q82" s="152"/>
      <c r="R82" s="152"/>
      <c r="S82" s="152"/>
    </row>
    <row r="83" spans="1:19" ht="14.45" customHeight="1" x14ac:dyDescent="0.25">
      <c r="A83" s="47" t="s">
        <v>238</v>
      </c>
      <c r="B83" s="87" t="s">
        <v>118</v>
      </c>
      <c r="C83" s="92"/>
      <c r="D83" s="87"/>
      <c r="E83" s="98"/>
      <c r="F83" s="98"/>
      <c r="G83" s="98"/>
      <c r="H83" s="87"/>
      <c r="I83" s="87"/>
      <c r="J83" s="87"/>
      <c r="K83" s="87"/>
      <c r="L83" s="98"/>
      <c r="M83" s="98"/>
      <c r="N83" s="98"/>
      <c r="O83" s="47">
        <v>1714</v>
      </c>
      <c r="P83" s="114"/>
      <c r="Q83" s="152"/>
      <c r="R83" s="152"/>
      <c r="S83" s="152"/>
    </row>
    <row r="84" spans="1:19" x14ac:dyDescent="0.25">
      <c r="A84" s="47" t="s">
        <v>239</v>
      </c>
      <c r="B84" s="54" t="s">
        <v>143</v>
      </c>
      <c r="C84" s="233"/>
      <c r="D84" s="54"/>
      <c r="E84" s="99"/>
      <c r="F84" s="99"/>
      <c r="G84" s="99"/>
      <c r="H84" s="54"/>
      <c r="I84" s="146">
        <v>1686</v>
      </c>
      <c r="J84" s="146">
        <v>1615</v>
      </c>
      <c r="K84" s="146">
        <v>1525</v>
      </c>
      <c r="L84" s="137">
        <v>1334</v>
      </c>
      <c r="M84" s="90"/>
      <c r="N84" s="90"/>
      <c r="O84" s="90"/>
      <c r="P84" s="167"/>
      <c r="Q84" s="154"/>
      <c r="R84" s="154"/>
      <c r="S84" s="154"/>
    </row>
    <row r="85" spans="1:19" x14ac:dyDescent="0.25">
      <c r="A85" s="47" t="s">
        <v>240</v>
      </c>
      <c r="B85" s="46" t="s">
        <v>76</v>
      </c>
      <c r="C85" s="92"/>
      <c r="D85" s="46"/>
      <c r="E85" s="47"/>
      <c r="F85" s="47"/>
      <c r="G85" s="47"/>
      <c r="H85" s="46"/>
      <c r="I85" s="46"/>
      <c r="J85" s="46"/>
      <c r="K85" s="46"/>
      <c r="L85" s="47"/>
      <c r="M85" s="47"/>
      <c r="N85" s="47"/>
      <c r="O85" s="47"/>
      <c r="P85" s="114"/>
      <c r="Q85" s="152"/>
      <c r="R85" s="152"/>
      <c r="S85" s="150">
        <v>1672</v>
      </c>
    </row>
    <row r="86" spans="1:19" x14ac:dyDescent="0.25">
      <c r="A86" s="47" t="s">
        <v>241</v>
      </c>
      <c r="B86" s="54" t="s">
        <v>54</v>
      </c>
      <c r="C86" s="233"/>
      <c r="D86" s="54"/>
      <c r="E86" s="99"/>
      <c r="F86" s="99"/>
      <c r="G86" s="99"/>
      <c r="H86" s="54"/>
      <c r="I86" s="54"/>
      <c r="J86" s="54"/>
      <c r="K86" s="54"/>
      <c r="L86" s="99"/>
      <c r="M86" s="99"/>
      <c r="N86" s="147">
        <v>1627</v>
      </c>
      <c r="O86" s="99">
        <v>1624</v>
      </c>
      <c r="P86" s="165"/>
      <c r="Q86" s="150">
        <v>1582</v>
      </c>
      <c r="R86" s="150">
        <v>1572</v>
      </c>
      <c r="S86" s="150" t="s">
        <v>16</v>
      </c>
    </row>
    <row r="87" spans="1:19" x14ac:dyDescent="0.25">
      <c r="A87" s="47" t="s">
        <v>246</v>
      </c>
      <c r="B87" s="54" t="s">
        <v>84</v>
      </c>
      <c r="C87" s="233"/>
      <c r="D87" s="54"/>
      <c r="E87" s="99"/>
      <c r="F87" s="99"/>
      <c r="G87" s="99"/>
      <c r="H87" s="54"/>
      <c r="I87" s="54"/>
      <c r="J87" s="54"/>
      <c r="K87" s="54"/>
      <c r="L87" s="99"/>
      <c r="M87" s="99"/>
      <c r="N87" s="99"/>
      <c r="O87" s="99"/>
      <c r="P87" s="165"/>
      <c r="Q87" s="150">
        <v>1557</v>
      </c>
      <c r="R87" s="154"/>
      <c r="S87" s="154"/>
    </row>
    <row r="88" spans="1:19" x14ac:dyDescent="0.25">
      <c r="A88" s="47" t="s">
        <v>248</v>
      </c>
      <c r="B88" s="87" t="s">
        <v>119</v>
      </c>
      <c r="C88" s="92"/>
      <c r="D88" s="87"/>
      <c r="E88" s="98"/>
      <c r="F88" s="98"/>
      <c r="G88" s="98"/>
      <c r="H88" s="87"/>
      <c r="I88" s="87"/>
      <c r="J88" s="87"/>
      <c r="K88" s="145">
        <v>1560</v>
      </c>
      <c r="L88" s="98"/>
      <c r="M88" s="98"/>
      <c r="N88" s="175">
        <v>1555</v>
      </c>
      <c r="O88" s="47">
        <v>1554</v>
      </c>
      <c r="P88" s="114"/>
      <c r="Q88" s="152"/>
      <c r="R88" s="152"/>
      <c r="S88" s="152"/>
    </row>
    <row r="89" spans="1:19" x14ac:dyDescent="0.25">
      <c r="A89" s="47" t="s">
        <v>281</v>
      </c>
      <c r="B89" s="46" t="s">
        <v>64</v>
      </c>
      <c r="C89" s="92"/>
      <c r="D89" s="46"/>
      <c r="E89" s="47"/>
      <c r="F89" s="47"/>
      <c r="G89" s="47"/>
      <c r="H89" s="46"/>
      <c r="I89" s="46"/>
      <c r="J89" s="46"/>
      <c r="K89" s="46"/>
      <c r="L89" s="47"/>
      <c r="M89" s="47"/>
      <c r="N89" s="47"/>
      <c r="O89" s="47"/>
      <c r="P89" s="114"/>
      <c r="Q89" s="150">
        <v>1531</v>
      </c>
      <c r="R89" s="150">
        <v>1707</v>
      </c>
      <c r="S89" s="154"/>
    </row>
    <row r="90" spans="1:19" x14ac:dyDescent="0.25">
      <c r="A90" s="47" t="s">
        <v>282</v>
      </c>
      <c r="B90" s="46" t="s">
        <v>231</v>
      </c>
      <c r="C90" s="92"/>
      <c r="D90" s="46">
        <v>1495</v>
      </c>
      <c r="E90" s="47">
        <v>1525</v>
      </c>
      <c r="F90" s="47"/>
      <c r="G90" s="47"/>
      <c r="H90" s="46"/>
      <c r="I90" s="46"/>
      <c r="J90" s="46"/>
      <c r="K90" s="46"/>
      <c r="L90" s="46"/>
      <c r="M90" s="46"/>
      <c r="N90" s="46"/>
      <c r="O90" s="46"/>
      <c r="Q90" s="153"/>
      <c r="R90" s="153"/>
      <c r="S90" s="153"/>
    </row>
    <row r="91" spans="1:19" x14ac:dyDescent="0.25">
      <c r="A91" s="47" t="s">
        <v>283</v>
      </c>
      <c r="B91" s="46" t="s">
        <v>185</v>
      </c>
      <c r="C91" s="92"/>
      <c r="D91" s="46"/>
      <c r="E91" s="47"/>
      <c r="F91" s="47"/>
      <c r="G91" s="47"/>
      <c r="H91" s="46"/>
      <c r="I91" s="54">
        <v>1492</v>
      </c>
      <c r="J91" s="46"/>
      <c r="K91" s="46"/>
      <c r="L91" s="47"/>
      <c r="M91" s="47"/>
      <c r="N91" s="47"/>
      <c r="O91" s="47"/>
      <c r="P91" s="114"/>
      <c r="Q91" s="150"/>
      <c r="R91" s="152"/>
      <c r="S91" s="152"/>
    </row>
    <row r="92" spans="1:19" x14ac:dyDescent="0.25">
      <c r="A92" s="47" t="s">
        <v>284</v>
      </c>
      <c r="B92" s="46" t="s">
        <v>232</v>
      </c>
      <c r="C92" s="92"/>
      <c r="D92" s="145">
        <v>1489</v>
      </c>
      <c r="E92" s="47">
        <v>1325</v>
      </c>
      <c r="F92" s="47"/>
      <c r="G92" s="47"/>
      <c r="H92" s="46"/>
      <c r="I92" s="46"/>
      <c r="J92" s="46"/>
      <c r="K92" s="46"/>
      <c r="L92" s="47"/>
      <c r="M92" s="47"/>
      <c r="N92" s="47"/>
      <c r="O92" s="47"/>
      <c r="P92" s="114"/>
      <c r="Q92" s="150"/>
      <c r="R92" s="152"/>
      <c r="S92" s="152"/>
    </row>
    <row r="93" spans="1:19" x14ac:dyDescent="0.25">
      <c r="A93" s="47" t="s">
        <v>285</v>
      </c>
      <c r="B93" s="46" t="s">
        <v>196</v>
      </c>
      <c r="C93" s="92"/>
      <c r="D93" s="46"/>
      <c r="E93" s="47"/>
      <c r="F93" s="98"/>
      <c r="G93" s="47"/>
      <c r="H93" s="137">
        <v>1456</v>
      </c>
      <c r="I93" s="46"/>
      <c r="J93" s="46"/>
      <c r="K93" s="46"/>
      <c r="L93" s="46"/>
      <c r="M93" s="46"/>
      <c r="N93" s="46"/>
      <c r="O93" s="46"/>
      <c r="Q93" s="150"/>
      <c r="R93" s="152"/>
      <c r="S93" s="152"/>
    </row>
    <row r="94" spans="1:19" x14ac:dyDescent="0.25">
      <c r="A94" s="47" t="s">
        <v>286</v>
      </c>
      <c r="B94" s="87" t="s">
        <v>127</v>
      </c>
      <c r="C94" s="92"/>
      <c r="D94" s="87"/>
      <c r="E94" s="98"/>
      <c r="F94" s="98"/>
      <c r="G94" s="98"/>
      <c r="H94" s="87"/>
      <c r="I94" s="87"/>
      <c r="J94" s="87"/>
      <c r="K94" s="87"/>
      <c r="L94" s="98">
        <v>1453</v>
      </c>
      <c r="M94" s="98">
        <v>1453</v>
      </c>
      <c r="N94" s="144">
        <v>1684</v>
      </c>
      <c r="O94" s="137" t="s">
        <v>16</v>
      </c>
      <c r="P94" s="168"/>
      <c r="Q94" s="154"/>
      <c r="R94" s="154"/>
      <c r="S94" s="154"/>
    </row>
    <row r="95" spans="1:19" x14ac:dyDescent="0.25">
      <c r="A95" s="47" t="s">
        <v>287</v>
      </c>
      <c r="B95" s="54" t="s">
        <v>52</v>
      </c>
      <c r="C95" s="233"/>
      <c r="D95" s="54"/>
      <c r="E95" s="99"/>
      <c r="F95" s="99"/>
      <c r="G95" s="99"/>
      <c r="H95" s="54"/>
      <c r="I95" s="54">
        <v>1420</v>
      </c>
      <c r="J95" s="54">
        <v>1568</v>
      </c>
      <c r="K95" s="54">
        <v>1581</v>
      </c>
      <c r="L95" s="99"/>
      <c r="M95" s="147">
        <v>1631</v>
      </c>
      <c r="N95" s="99"/>
      <c r="O95" s="99"/>
      <c r="P95" s="165"/>
      <c r="Q95" s="150" t="s">
        <v>16</v>
      </c>
      <c r="R95" s="150" t="s">
        <v>16</v>
      </c>
      <c r="S95" s="150" t="s">
        <v>16</v>
      </c>
    </row>
    <row r="96" spans="1:19" x14ac:dyDescent="0.25">
      <c r="A96" s="47" t="s">
        <v>288</v>
      </c>
      <c r="B96" s="46" t="s">
        <v>100</v>
      </c>
      <c r="C96" s="92"/>
      <c r="D96" s="46"/>
      <c r="E96" s="47">
        <v>1410</v>
      </c>
      <c r="F96" s="47"/>
      <c r="G96" s="47"/>
      <c r="H96" s="46"/>
      <c r="I96" s="144">
        <v>1542</v>
      </c>
      <c r="J96" s="46"/>
      <c r="K96" s="46"/>
      <c r="L96" s="47"/>
      <c r="M96" s="47"/>
      <c r="N96" s="47"/>
      <c r="O96" s="47"/>
      <c r="P96" s="114"/>
      <c r="Q96" s="150" t="s">
        <v>16</v>
      </c>
      <c r="R96" s="152"/>
      <c r="S96" s="152"/>
    </row>
    <row r="97" spans="1:19" x14ac:dyDescent="0.25">
      <c r="A97" s="47" t="s">
        <v>289</v>
      </c>
      <c r="B97" s="46" t="s">
        <v>245</v>
      </c>
      <c r="C97" s="92"/>
      <c r="D97" s="46"/>
      <c r="E97" s="47">
        <v>1347</v>
      </c>
      <c r="F97" s="47"/>
      <c r="G97" s="47"/>
      <c r="H97" s="46"/>
      <c r="I97" s="46"/>
      <c r="J97" s="46"/>
      <c r="K97" s="46"/>
      <c r="L97" s="47"/>
      <c r="M97" s="47"/>
      <c r="N97" s="47"/>
      <c r="O97" s="47"/>
      <c r="P97" s="114"/>
      <c r="Q97" s="150"/>
      <c r="R97" s="152"/>
      <c r="S97" s="152"/>
    </row>
    <row r="98" spans="1:19" x14ac:dyDescent="0.25">
      <c r="A98" s="47" t="s">
        <v>290</v>
      </c>
      <c r="B98" s="46" t="s">
        <v>234</v>
      </c>
      <c r="C98" s="92"/>
      <c r="D98" s="46"/>
      <c r="E98" s="47">
        <v>1172</v>
      </c>
      <c r="F98" s="100"/>
      <c r="G98" s="100"/>
      <c r="H98" s="50"/>
      <c r="I98" s="50"/>
      <c r="J98" s="50"/>
      <c r="K98" s="46"/>
      <c r="L98" s="47"/>
      <c r="M98" s="47"/>
      <c r="N98" s="100"/>
      <c r="O98" s="100"/>
      <c r="P98" s="169"/>
      <c r="Q98" s="151"/>
      <c r="R98" s="151"/>
      <c r="S98" s="151"/>
    </row>
    <row r="99" spans="1:19" x14ac:dyDescent="0.25">
      <c r="A99" s="47" t="s">
        <v>291</v>
      </c>
      <c r="B99" s="46" t="s">
        <v>191</v>
      </c>
      <c r="C99" s="92"/>
      <c r="D99" s="46"/>
      <c r="E99" s="47">
        <v>1135</v>
      </c>
      <c r="F99" s="47">
        <v>1181</v>
      </c>
      <c r="G99" s="175">
        <v>1310</v>
      </c>
      <c r="H99" s="46"/>
      <c r="I99" s="137">
        <v>1100</v>
      </c>
      <c r="J99" s="46"/>
      <c r="K99" s="46"/>
      <c r="L99" s="47"/>
      <c r="M99" s="47"/>
      <c r="N99" s="89"/>
      <c r="O99" s="47"/>
      <c r="P99" s="114"/>
      <c r="Q99" s="152"/>
      <c r="R99" s="150"/>
      <c r="S99" s="152"/>
    </row>
    <row r="100" spans="1:19" x14ac:dyDescent="0.25">
      <c r="A100" s="47" t="s">
        <v>293</v>
      </c>
      <c r="B100" s="46" t="s">
        <v>57</v>
      </c>
      <c r="C100" s="92"/>
      <c r="D100" s="46"/>
      <c r="E100" s="47"/>
      <c r="F100" s="47"/>
      <c r="G100" s="47"/>
      <c r="H100" s="46"/>
      <c r="I100" s="46"/>
      <c r="J100" s="46"/>
      <c r="K100" s="46"/>
      <c r="L100" s="47"/>
      <c r="M100" s="47"/>
      <c r="N100" s="47"/>
      <c r="O100" s="47"/>
      <c r="P100" s="114"/>
      <c r="Q100" s="150" t="s">
        <v>16</v>
      </c>
      <c r="R100" s="150" t="s">
        <v>16</v>
      </c>
      <c r="S100" s="152"/>
    </row>
    <row r="101" spans="1:19" x14ac:dyDescent="0.25">
      <c r="A101" s="47" t="s">
        <v>325</v>
      </c>
      <c r="B101" s="46" t="s">
        <v>50</v>
      </c>
      <c r="C101" s="92"/>
      <c r="D101" s="46"/>
      <c r="E101" s="47"/>
      <c r="F101" s="47"/>
      <c r="G101" s="47"/>
      <c r="H101" s="46"/>
      <c r="I101" s="46"/>
      <c r="J101" s="46"/>
      <c r="K101" s="46"/>
      <c r="L101" s="47"/>
      <c r="M101" s="47"/>
      <c r="N101" s="47"/>
      <c r="O101" s="47"/>
      <c r="P101" s="114"/>
      <c r="Q101" s="152"/>
      <c r="R101" s="152"/>
      <c r="S101" s="150" t="s">
        <v>16</v>
      </c>
    </row>
    <row r="102" spans="1:19" x14ac:dyDescent="0.25">
      <c r="A102" s="47" t="s">
        <v>327</v>
      </c>
      <c r="B102" s="46" t="s">
        <v>140</v>
      </c>
      <c r="C102" s="92"/>
      <c r="D102" s="46"/>
      <c r="E102" s="47"/>
      <c r="F102" s="47"/>
      <c r="G102" s="47"/>
      <c r="H102" s="46"/>
      <c r="I102" s="46"/>
      <c r="J102" s="46"/>
      <c r="K102" s="46"/>
      <c r="L102" s="137" t="s">
        <v>16</v>
      </c>
      <c r="M102" s="47"/>
      <c r="N102" s="47"/>
      <c r="O102" s="47"/>
      <c r="P102" s="114"/>
      <c r="Q102" s="152"/>
      <c r="R102" s="152"/>
      <c r="S102" s="150" t="s">
        <v>16</v>
      </c>
    </row>
    <row r="103" spans="1:19" x14ac:dyDescent="0.25">
      <c r="A103" s="47" t="s">
        <v>331</v>
      </c>
      <c r="B103" s="46" t="s">
        <v>160</v>
      </c>
      <c r="C103" s="92"/>
      <c r="D103" s="46"/>
      <c r="E103" s="47"/>
      <c r="F103" s="47"/>
      <c r="G103" s="47"/>
      <c r="H103" s="46"/>
      <c r="I103" s="46"/>
      <c r="J103" s="137" t="s">
        <v>142</v>
      </c>
      <c r="K103" s="46"/>
      <c r="L103" s="46"/>
      <c r="M103" s="46"/>
      <c r="N103" s="46"/>
      <c r="O103" s="46"/>
      <c r="Q103" s="153"/>
      <c r="R103" s="153"/>
      <c r="S103" s="153"/>
    </row>
    <row r="104" spans="1:19" x14ac:dyDescent="0.25">
      <c r="A104" s="47" t="s">
        <v>390</v>
      </c>
      <c r="B104" s="46" t="s">
        <v>220</v>
      </c>
      <c r="C104" s="92"/>
      <c r="D104" s="46"/>
      <c r="E104" s="47"/>
      <c r="F104" s="137" t="s">
        <v>142</v>
      </c>
      <c r="G104" s="47"/>
      <c r="H104" s="46"/>
      <c r="I104" s="46"/>
      <c r="J104" s="46"/>
      <c r="K104" s="46"/>
      <c r="L104" s="46"/>
      <c r="M104" s="46"/>
      <c r="N104" s="46"/>
      <c r="O104" s="46"/>
      <c r="Q104" s="152"/>
      <c r="R104" s="150"/>
      <c r="S104" s="152"/>
    </row>
    <row r="105" spans="1:19" x14ac:dyDescent="0.25">
      <c r="A105" s="47" t="s">
        <v>391</v>
      </c>
      <c r="B105" s="46" t="s">
        <v>218</v>
      </c>
      <c r="C105" s="92"/>
      <c r="D105" s="46"/>
      <c r="E105" s="47"/>
      <c r="F105" s="137" t="s">
        <v>142</v>
      </c>
      <c r="G105" s="47"/>
      <c r="H105" s="46"/>
      <c r="I105" s="46"/>
      <c r="J105" s="46"/>
      <c r="K105" s="46"/>
      <c r="L105" s="46"/>
      <c r="M105" s="46"/>
      <c r="N105" s="46"/>
      <c r="O105" s="46"/>
      <c r="Q105" s="152"/>
      <c r="R105" s="150"/>
      <c r="S105" s="152"/>
    </row>
    <row r="106" spans="1:19" x14ac:dyDescent="0.25">
      <c r="A106" s="47" t="s">
        <v>392</v>
      </c>
      <c r="B106" s="46" t="s">
        <v>219</v>
      </c>
      <c r="C106" s="92"/>
      <c r="D106" s="46"/>
      <c r="E106" s="47"/>
      <c r="F106" s="137" t="s">
        <v>142</v>
      </c>
      <c r="G106" s="47"/>
      <c r="H106" s="46"/>
      <c r="I106" s="46"/>
      <c r="J106" s="46"/>
      <c r="K106" s="46"/>
      <c r="L106" s="46"/>
      <c r="M106" s="46"/>
      <c r="N106" s="46"/>
      <c r="O106" s="46"/>
      <c r="Q106" s="152"/>
      <c r="R106" s="150"/>
      <c r="S106" s="152"/>
    </row>
    <row r="107" spans="1:19" x14ac:dyDescent="0.25">
      <c r="A107" s="47" t="s">
        <v>393</v>
      </c>
      <c r="B107" s="46" t="s">
        <v>233</v>
      </c>
      <c r="C107" s="235"/>
      <c r="D107" s="46"/>
      <c r="E107" s="137" t="s">
        <v>142</v>
      </c>
      <c r="F107" s="47"/>
      <c r="G107" s="46"/>
      <c r="H107" s="46"/>
      <c r="I107" s="137"/>
      <c r="J107" s="46"/>
      <c r="K107" s="46"/>
      <c r="L107" s="47"/>
      <c r="M107" s="47"/>
      <c r="N107" s="89"/>
      <c r="O107" s="47"/>
      <c r="P107" s="114"/>
      <c r="Q107" s="152"/>
      <c r="R107" s="150"/>
      <c r="S107" s="152"/>
    </row>
    <row r="108" spans="1:19" x14ac:dyDescent="0.25">
      <c r="A108" s="47" t="s">
        <v>394</v>
      </c>
      <c r="B108" s="46" t="s">
        <v>278</v>
      </c>
      <c r="C108" s="235"/>
      <c r="D108" s="137" t="s">
        <v>142</v>
      </c>
      <c r="E108" s="137"/>
      <c r="F108" s="47"/>
      <c r="G108" s="46"/>
      <c r="H108" s="46"/>
      <c r="I108" s="137"/>
      <c r="J108" s="46"/>
      <c r="K108" s="46"/>
      <c r="L108" s="47"/>
      <c r="M108" s="47"/>
      <c r="N108" s="89"/>
      <c r="O108" s="47"/>
      <c r="P108" s="114"/>
      <c r="Q108" s="152"/>
      <c r="R108" s="150"/>
      <c r="S108" s="152"/>
    </row>
    <row r="109" spans="1:19" x14ac:dyDescent="0.25">
      <c r="A109" s="47" t="s">
        <v>395</v>
      </c>
      <c r="B109" s="46" t="s">
        <v>275</v>
      </c>
      <c r="C109" s="235"/>
      <c r="D109" s="137" t="s">
        <v>142</v>
      </c>
      <c r="E109" s="137"/>
      <c r="F109" s="137"/>
      <c r="G109" s="47"/>
      <c r="H109" s="46"/>
      <c r="I109" s="46"/>
      <c r="J109" s="46"/>
      <c r="K109" s="46"/>
      <c r="L109" s="46"/>
      <c r="M109" s="46"/>
      <c r="N109" s="46"/>
      <c r="O109" s="46"/>
      <c r="Q109" s="152"/>
      <c r="R109" s="150"/>
      <c r="S109" s="152"/>
    </row>
    <row r="110" spans="1:19" x14ac:dyDescent="0.25">
      <c r="A110" s="47" t="s">
        <v>396</v>
      </c>
      <c r="B110" s="46" t="s">
        <v>330</v>
      </c>
      <c r="C110" s="92"/>
      <c r="D110" s="137" t="s">
        <v>142</v>
      </c>
      <c r="E110" s="47"/>
      <c r="F110" s="47"/>
      <c r="G110" s="47"/>
      <c r="H110" s="137"/>
      <c r="I110" s="137"/>
      <c r="J110" s="46"/>
      <c r="K110" s="46"/>
      <c r="L110" s="47"/>
      <c r="M110" s="47"/>
      <c r="N110" s="47"/>
      <c r="O110" s="47"/>
      <c r="P110" s="114"/>
      <c r="Q110" s="150"/>
      <c r="R110" s="152"/>
      <c r="S110" s="152"/>
    </row>
    <row r="111" spans="1:19" x14ac:dyDescent="0.25">
      <c r="C111" s="236"/>
    </row>
    <row r="112" spans="1:19" x14ac:dyDescent="0.25">
      <c r="C112" s="236"/>
    </row>
    <row r="113" spans="3:3" x14ac:dyDescent="0.25">
      <c r="C113" s="236"/>
    </row>
    <row r="114" spans="3:3" x14ac:dyDescent="0.25">
      <c r="C114" s="236"/>
    </row>
    <row r="115" spans="3:3" x14ac:dyDescent="0.25">
      <c r="C115" s="236"/>
    </row>
    <row r="116" spans="3:3" x14ac:dyDescent="0.25">
      <c r="C116" s="236"/>
    </row>
    <row r="117" spans="3:3" x14ac:dyDescent="0.25">
      <c r="C117" s="236"/>
    </row>
    <row r="118" spans="3:3" x14ac:dyDescent="0.25">
      <c r="C118" s="236"/>
    </row>
    <row r="119" spans="3:3" x14ac:dyDescent="0.25">
      <c r="C119" s="236"/>
    </row>
    <row r="120" spans="3:3" x14ac:dyDescent="0.25">
      <c r="C120" s="236"/>
    </row>
    <row r="121" spans="3:3" x14ac:dyDescent="0.25">
      <c r="C121" s="236"/>
    </row>
    <row r="122" spans="3:3" x14ac:dyDescent="0.25">
      <c r="C122" s="236"/>
    </row>
    <row r="123" spans="3:3" x14ac:dyDescent="0.25">
      <c r="C123" s="236"/>
    </row>
    <row r="124" spans="3:3" x14ac:dyDescent="0.25">
      <c r="C124" s="93"/>
    </row>
    <row r="125" spans="3:3" x14ac:dyDescent="0.25">
      <c r="C125" s="93"/>
    </row>
  </sheetData>
  <sortState ref="B14:R34">
    <sortCondition descending="1" ref="I14:I34"/>
  </sortState>
  <mergeCells count="3">
    <mergeCell ref="S4:S5"/>
    <mergeCell ref="AK4:AK5"/>
    <mergeCell ref="V9:A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I24" sqref="I24"/>
    </sheetView>
  </sheetViews>
  <sheetFormatPr defaultColWidth="9.140625" defaultRowHeight="15.75" x14ac:dyDescent="0.25"/>
  <cols>
    <col min="1" max="1" width="6.140625" style="117" customWidth="1"/>
    <col min="2" max="2" width="13.7109375" style="127" customWidth="1"/>
    <col min="3" max="3" width="2" style="127" customWidth="1"/>
    <col min="4" max="4" width="17.28515625" style="117" customWidth="1"/>
    <col min="5" max="5" width="19.28515625" style="117" bestFit="1" customWidth="1"/>
    <col min="6" max="6" width="17.85546875" style="117" bestFit="1" customWidth="1"/>
    <col min="7" max="7" width="5.5703125" style="117" customWidth="1"/>
    <col min="8" max="8" width="3.7109375" style="117" bestFit="1" customWidth="1"/>
    <col min="9" max="9" width="15" style="117" customWidth="1"/>
    <col min="10" max="12" width="6.85546875" style="117" customWidth="1"/>
    <col min="13" max="13" width="5.140625" style="117" customWidth="1"/>
    <col min="14" max="14" width="7" style="127" customWidth="1"/>
    <col min="15" max="15" width="21.5703125" style="117" customWidth="1"/>
    <col min="16" max="16" width="11.5703125" style="118" bestFit="1" customWidth="1"/>
    <col min="17" max="16384" width="9.140625" style="117"/>
  </cols>
  <sheetData>
    <row r="1" spans="1:16" x14ac:dyDescent="0.25">
      <c r="B1" s="126" t="s">
        <v>161</v>
      </c>
      <c r="C1" s="126"/>
    </row>
    <row r="2" spans="1:16" x14ac:dyDescent="0.25">
      <c r="I2" s="126" t="s">
        <v>162</v>
      </c>
      <c r="J2" s="118"/>
      <c r="N2" s="126" t="s">
        <v>207</v>
      </c>
    </row>
    <row r="3" spans="1:16" x14ac:dyDescent="0.25">
      <c r="I3" s="128"/>
      <c r="J3" s="118"/>
    </row>
    <row r="4" spans="1:16" x14ac:dyDescent="0.25">
      <c r="J4" s="368" t="s">
        <v>163</v>
      </c>
      <c r="K4" s="368"/>
      <c r="L4" s="368"/>
    </row>
    <row r="5" spans="1:16" s="118" customFormat="1" x14ac:dyDescent="0.25">
      <c r="B5" s="127"/>
      <c r="C5" s="127"/>
      <c r="D5" s="129" t="s">
        <v>19</v>
      </c>
      <c r="E5" s="129" t="s">
        <v>20</v>
      </c>
      <c r="F5" s="129" t="s">
        <v>21</v>
      </c>
      <c r="J5" s="129" t="s">
        <v>19</v>
      </c>
      <c r="K5" s="129" t="s">
        <v>20</v>
      </c>
      <c r="L5" s="129" t="s">
        <v>21</v>
      </c>
      <c r="N5" s="129" t="s">
        <v>209</v>
      </c>
      <c r="O5" s="129" t="s">
        <v>1</v>
      </c>
      <c r="P5" s="129" t="s">
        <v>208</v>
      </c>
    </row>
    <row r="6" spans="1:16" x14ac:dyDescent="0.25">
      <c r="A6" s="121" t="s">
        <v>19</v>
      </c>
      <c r="B6" s="130">
        <v>2010</v>
      </c>
      <c r="C6" s="131"/>
      <c r="D6" s="123" t="s">
        <v>39</v>
      </c>
      <c r="E6" s="123" t="s">
        <v>41</v>
      </c>
      <c r="F6" s="123" t="s">
        <v>45</v>
      </c>
      <c r="H6" s="121" t="s">
        <v>19</v>
      </c>
      <c r="I6" s="122" t="s">
        <v>164</v>
      </c>
      <c r="J6" s="121">
        <v>5</v>
      </c>
      <c r="K6" s="121">
        <v>2</v>
      </c>
      <c r="L6" s="121">
        <v>3</v>
      </c>
    </row>
    <row r="7" spans="1:16" x14ac:dyDescent="0.25">
      <c r="A7" s="121" t="s">
        <v>20</v>
      </c>
      <c r="B7" s="130">
        <v>2011</v>
      </c>
      <c r="C7" s="131"/>
      <c r="D7" s="123" t="s">
        <v>45</v>
      </c>
      <c r="E7" s="123" t="s">
        <v>41</v>
      </c>
      <c r="F7" s="123" t="s">
        <v>46</v>
      </c>
      <c r="H7" s="121" t="s">
        <v>20</v>
      </c>
      <c r="I7" s="122" t="s">
        <v>168</v>
      </c>
      <c r="J7" s="121">
        <v>3</v>
      </c>
      <c r="K7" s="121">
        <v>1</v>
      </c>
      <c r="L7" s="121">
        <v>1</v>
      </c>
      <c r="N7" s="174">
        <v>2012</v>
      </c>
      <c r="O7" s="123" t="s">
        <v>118</v>
      </c>
      <c r="P7" s="121">
        <v>39</v>
      </c>
    </row>
    <row r="8" spans="1:16" x14ac:dyDescent="0.25">
      <c r="A8" s="121" t="s">
        <v>21</v>
      </c>
      <c r="B8" s="130" t="s">
        <v>166</v>
      </c>
      <c r="C8" s="131"/>
      <c r="D8" s="123" t="s">
        <v>82</v>
      </c>
      <c r="E8" s="123" t="s">
        <v>95</v>
      </c>
      <c r="F8" s="123" t="s">
        <v>167</v>
      </c>
      <c r="H8" s="121" t="s">
        <v>21</v>
      </c>
      <c r="I8" s="122" t="s">
        <v>213</v>
      </c>
      <c r="J8" s="121">
        <v>2</v>
      </c>
      <c r="K8" s="121">
        <v>1</v>
      </c>
      <c r="L8" s="121"/>
      <c r="N8" s="174">
        <v>2013</v>
      </c>
      <c r="O8" s="123" t="s">
        <v>130</v>
      </c>
      <c r="P8" s="121">
        <v>72</v>
      </c>
    </row>
    <row r="9" spans="1:16" x14ac:dyDescent="0.25">
      <c r="A9" s="121" t="s">
        <v>22</v>
      </c>
      <c r="B9" s="130" t="s">
        <v>169</v>
      </c>
      <c r="C9" s="131"/>
      <c r="D9" s="123" t="s">
        <v>115</v>
      </c>
      <c r="E9" s="123" t="s">
        <v>95</v>
      </c>
      <c r="F9" s="123" t="s">
        <v>45</v>
      </c>
      <c r="H9" s="121" t="s">
        <v>22</v>
      </c>
      <c r="I9" s="122" t="s">
        <v>165</v>
      </c>
      <c r="J9" s="121">
        <v>1</v>
      </c>
      <c r="K9" s="121">
        <v>3</v>
      </c>
      <c r="L9" s="121"/>
      <c r="N9" s="174">
        <v>2013</v>
      </c>
      <c r="O9" s="123" t="s">
        <v>91</v>
      </c>
      <c r="P9" s="121">
        <v>62</v>
      </c>
    </row>
    <row r="10" spans="1:16" x14ac:dyDescent="0.25">
      <c r="A10" s="121" t="s">
        <v>23</v>
      </c>
      <c r="B10" s="130" t="s">
        <v>171</v>
      </c>
      <c r="C10" s="131"/>
      <c r="D10" s="123" t="s">
        <v>41</v>
      </c>
      <c r="E10" s="123" t="s">
        <v>45</v>
      </c>
      <c r="F10" s="123" t="s">
        <v>130</v>
      </c>
      <c r="H10" s="121" t="s">
        <v>23</v>
      </c>
      <c r="I10" s="122" t="s">
        <v>178</v>
      </c>
      <c r="J10" s="121">
        <v>1</v>
      </c>
      <c r="K10" s="121">
        <v>3</v>
      </c>
      <c r="L10" s="121"/>
      <c r="N10" s="186">
        <v>2014</v>
      </c>
      <c r="O10" s="187" t="s">
        <v>143</v>
      </c>
      <c r="P10" s="188">
        <v>213</v>
      </c>
    </row>
    <row r="11" spans="1:16" x14ac:dyDescent="0.25">
      <c r="A11" s="121" t="s">
        <v>24</v>
      </c>
      <c r="B11" s="130" t="s">
        <v>173</v>
      </c>
      <c r="C11" s="131"/>
      <c r="D11" s="123" t="s">
        <v>45</v>
      </c>
      <c r="E11" s="123" t="s">
        <v>41</v>
      </c>
      <c r="F11" s="123" t="s">
        <v>46</v>
      </c>
      <c r="H11" s="121" t="s">
        <v>24</v>
      </c>
      <c r="I11" s="122" t="s">
        <v>170</v>
      </c>
      <c r="J11" s="121">
        <v>1</v>
      </c>
      <c r="K11" s="121"/>
      <c r="L11" s="121"/>
      <c r="N11" s="185">
        <v>2014</v>
      </c>
      <c r="O11" s="185" t="s">
        <v>146</v>
      </c>
      <c r="P11" s="184">
        <v>132</v>
      </c>
    </row>
    <row r="12" spans="1:16" x14ac:dyDescent="0.25">
      <c r="A12" s="121" t="s">
        <v>25</v>
      </c>
      <c r="B12" s="130" t="s">
        <v>175</v>
      </c>
      <c r="C12" s="131"/>
      <c r="D12" s="123" t="s">
        <v>130</v>
      </c>
      <c r="E12" s="123" t="s">
        <v>117</v>
      </c>
      <c r="F12" s="123" t="s">
        <v>46</v>
      </c>
      <c r="H12" s="121" t="s">
        <v>25</v>
      </c>
      <c r="I12" s="122" t="s">
        <v>172</v>
      </c>
      <c r="J12" s="121">
        <v>1</v>
      </c>
      <c r="K12" s="121"/>
      <c r="L12" s="121"/>
      <c r="N12" s="174">
        <v>2015</v>
      </c>
      <c r="O12" s="123" t="s">
        <v>151</v>
      </c>
      <c r="P12" s="121">
        <v>128</v>
      </c>
    </row>
    <row r="13" spans="1:16" x14ac:dyDescent="0.25">
      <c r="A13" s="121" t="s">
        <v>26</v>
      </c>
      <c r="B13" s="130" t="s">
        <v>177</v>
      </c>
      <c r="C13" s="131"/>
      <c r="D13" s="123" t="s">
        <v>45</v>
      </c>
      <c r="E13" s="123" t="s">
        <v>117</v>
      </c>
      <c r="F13" s="123" t="s">
        <v>46</v>
      </c>
      <c r="H13" s="121" t="s">
        <v>26</v>
      </c>
      <c r="I13" s="122" t="s">
        <v>174</v>
      </c>
      <c r="J13" s="121">
        <v>1</v>
      </c>
      <c r="K13" s="121"/>
      <c r="L13" s="121"/>
      <c r="N13" s="174">
        <v>2015</v>
      </c>
      <c r="O13" s="123" t="s">
        <v>130</v>
      </c>
      <c r="P13" s="121">
        <v>120</v>
      </c>
    </row>
    <row r="14" spans="1:16" x14ac:dyDescent="0.25">
      <c r="A14" s="121" t="s">
        <v>27</v>
      </c>
      <c r="B14" s="130" t="s">
        <v>179</v>
      </c>
      <c r="C14" s="131"/>
      <c r="D14" s="123" t="s">
        <v>45</v>
      </c>
      <c r="E14" s="123" t="s">
        <v>46</v>
      </c>
      <c r="F14" s="123" t="s">
        <v>148</v>
      </c>
      <c r="H14" s="121" t="s">
        <v>27</v>
      </c>
      <c r="I14" s="122" t="s">
        <v>176</v>
      </c>
      <c r="J14" s="121"/>
      <c r="K14" s="121">
        <v>3</v>
      </c>
      <c r="L14" s="121"/>
      <c r="N14" s="174">
        <v>2016</v>
      </c>
      <c r="O14" s="123" t="s">
        <v>204</v>
      </c>
      <c r="P14" s="121">
        <v>117</v>
      </c>
    </row>
    <row r="15" spans="1:16" x14ac:dyDescent="0.25">
      <c r="A15" s="121" t="s">
        <v>28</v>
      </c>
      <c r="B15" s="130" t="s">
        <v>181</v>
      </c>
      <c r="C15" s="131"/>
      <c r="D15" s="174" t="s">
        <v>130</v>
      </c>
      <c r="E15" s="174" t="s">
        <v>117</v>
      </c>
      <c r="F15" s="174" t="s">
        <v>45</v>
      </c>
      <c r="H15" s="121" t="s">
        <v>28</v>
      </c>
      <c r="I15" s="122" t="s">
        <v>180</v>
      </c>
      <c r="J15" s="121"/>
      <c r="K15" s="121">
        <v>1</v>
      </c>
      <c r="L15" s="121">
        <v>4</v>
      </c>
      <c r="N15" s="189">
        <v>2016</v>
      </c>
      <c r="O15" s="189" t="s">
        <v>146</v>
      </c>
      <c r="P15" s="190">
        <v>189</v>
      </c>
    </row>
    <row r="16" spans="1:16" x14ac:dyDescent="0.25">
      <c r="A16" s="121" t="s">
        <v>29</v>
      </c>
      <c r="B16" s="130" t="s">
        <v>203</v>
      </c>
      <c r="C16" s="131"/>
      <c r="D16" s="174" t="s">
        <v>117</v>
      </c>
      <c r="E16" s="174" t="s">
        <v>95</v>
      </c>
      <c r="F16" s="174" t="s">
        <v>204</v>
      </c>
      <c r="H16" s="121" t="s">
        <v>29</v>
      </c>
      <c r="I16" s="122" t="s">
        <v>212</v>
      </c>
      <c r="J16" s="121"/>
      <c r="K16" s="121">
        <v>1</v>
      </c>
      <c r="L16" s="121"/>
      <c r="N16" s="174">
        <v>2017</v>
      </c>
      <c r="O16" s="174" t="s">
        <v>217</v>
      </c>
      <c r="P16" s="121">
        <v>81</v>
      </c>
    </row>
    <row r="17" spans="1:16" x14ac:dyDescent="0.25">
      <c r="A17" s="121" t="s">
        <v>30</v>
      </c>
      <c r="B17" s="130" t="s">
        <v>210</v>
      </c>
      <c r="C17" s="131"/>
      <c r="D17" s="174" t="s">
        <v>146</v>
      </c>
      <c r="E17" s="174" t="s">
        <v>202</v>
      </c>
      <c r="F17" s="174" t="s">
        <v>204</v>
      </c>
      <c r="H17" s="121" t="s">
        <v>30</v>
      </c>
      <c r="I17" s="122" t="s">
        <v>206</v>
      </c>
      <c r="J17" s="121"/>
      <c r="K17" s="121"/>
      <c r="L17" s="121">
        <v>2</v>
      </c>
      <c r="N17" s="174">
        <v>2017</v>
      </c>
      <c r="O17" s="174" t="s">
        <v>146</v>
      </c>
      <c r="P17" s="121">
        <v>131</v>
      </c>
    </row>
    <row r="18" spans="1:16" x14ac:dyDescent="0.25">
      <c r="A18" s="121" t="s">
        <v>31</v>
      </c>
      <c r="B18" s="130" t="s">
        <v>214</v>
      </c>
      <c r="C18" s="131"/>
      <c r="D18" s="174" t="s">
        <v>45</v>
      </c>
      <c r="E18" s="174" t="s">
        <v>146</v>
      </c>
      <c r="F18" s="174" t="s">
        <v>216</v>
      </c>
      <c r="H18" s="121" t="s">
        <v>31</v>
      </c>
      <c r="I18" s="122" t="s">
        <v>236</v>
      </c>
      <c r="J18" s="121"/>
      <c r="K18" s="121"/>
      <c r="L18" s="121">
        <v>2</v>
      </c>
      <c r="N18" s="174">
        <v>2018</v>
      </c>
      <c r="O18" s="174" t="s">
        <v>268</v>
      </c>
      <c r="P18" s="121">
        <v>78</v>
      </c>
    </row>
    <row r="19" spans="1:16" x14ac:dyDescent="0.25">
      <c r="A19" s="121" t="s">
        <v>32</v>
      </c>
      <c r="B19" s="130" t="s">
        <v>230</v>
      </c>
      <c r="C19" s="131"/>
      <c r="D19" s="174" t="s">
        <v>146</v>
      </c>
      <c r="E19" s="174" t="s">
        <v>130</v>
      </c>
      <c r="F19" s="174" t="s">
        <v>150</v>
      </c>
      <c r="H19" s="121" t="s">
        <v>32</v>
      </c>
      <c r="I19" s="122" t="s">
        <v>182</v>
      </c>
      <c r="J19" s="121"/>
      <c r="K19" s="121"/>
      <c r="L19" s="121">
        <v>1</v>
      </c>
      <c r="N19" s="174">
        <v>2018</v>
      </c>
      <c r="O19" s="121" t="s">
        <v>345</v>
      </c>
      <c r="P19" s="121"/>
    </row>
    <row r="20" spans="1:16" x14ac:dyDescent="0.25">
      <c r="A20" s="121" t="s">
        <v>33</v>
      </c>
      <c r="B20" s="130" t="s">
        <v>249</v>
      </c>
      <c r="C20" s="131"/>
      <c r="D20" s="174" t="s">
        <v>130</v>
      </c>
      <c r="E20" s="174" t="s">
        <v>45</v>
      </c>
      <c r="F20" s="174" t="s">
        <v>150</v>
      </c>
      <c r="H20" s="121" t="s">
        <v>33</v>
      </c>
      <c r="I20" s="122" t="s">
        <v>183</v>
      </c>
      <c r="J20" s="121"/>
      <c r="K20" s="121"/>
      <c r="L20" s="121">
        <v>1</v>
      </c>
    </row>
    <row r="21" spans="1:16" x14ac:dyDescent="0.25">
      <c r="A21" s="121" t="s">
        <v>34</v>
      </c>
      <c r="B21" s="130" t="s">
        <v>346</v>
      </c>
      <c r="C21" s="131"/>
      <c r="D21" s="121" t="s">
        <v>347</v>
      </c>
      <c r="E21" s="121" t="s">
        <v>347</v>
      </c>
      <c r="F21" s="121" t="s">
        <v>347</v>
      </c>
      <c r="H21" s="121" t="s">
        <v>33</v>
      </c>
      <c r="I21" s="122" t="s">
        <v>229</v>
      </c>
      <c r="J21" s="121"/>
      <c r="K21" s="121"/>
      <c r="L21" s="121">
        <v>1</v>
      </c>
    </row>
    <row r="22" spans="1:16" x14ac:dyDescent="0.25">
      <c r="B22" s="131"/>
      <c r="C22" s="131"/>
    </row>
    <row r="23" spans="1:16" x14ac:dyDescent="0.25">
      <c r="B23" s="131"/>
      <c r="C23" s="131"/>
    </row>
  </sheetData>
  <mergeCells count="1">
    <mergeCell ref="J4:L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Podle pořadí</vt:lpstr>
      <vt:lpstr>Podle ELO</vt:lpstr>
      <vt:lpstr>Losování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Michal Saforek</cp:lastModifiedBy>
  <cp:lastPrinted>2018-09-21T12:00:42Z</cp:lastPrinted>
  <dcterms:created xsi:type="dcterms:W3CDTF">2010-12-08T20:18:01Z</dcterms:created>
  <dcterms:modified xsi:type="dcterms:W3CDTF">2018-10-24T13:26:21Z</dcterms:modified>
</cp:coreProperties>
</file>