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A49" i="3" l="1"/>
  <c r="AA47" i="3"/>
  <c r="AA45" i="3"/>
  <c r="AA43" i="3"/>
  <c r="AA41" i="3"/>
  <c r="AA39" i="3"/>
  <c r="AA37" i="3"/>
  <c r="AA35" i="3"/>
  <c r="AA33" i="3"/>
  <c r="AA31" i="3"/>
  <c r="AA29" i="3"/>
  <c r="AA27" i="3"/>
  <c r="AA25" i="3"/>
  <c r="AA23" i="3"/>
  <c r="AA21" i="3"/>
  <c r="AA19" i="3"/>
  <c r="AA17" i="3"/>
  <c r="AA15" i="3"/>
  <c r="AA13" i="3"/>
  <c r="AA11" i="3"/>
  <c r="AA9" i="3"/>
  <c r="Y50" i="3"/>
  <c r="Y49" i="3"/>
  <c r="Z49" i="3" s="1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C21" i="5"/>
  <c r="P22" i="8"/>
  <c r="R22" i="8" s="1"/>
  <c r="P23" i="8"/>
  <c r="R23" i="8" s="1"/>
  <c r="P24" i="8"/>
  <c r="R24" i="8" s="1"/>
  <c r="AC47" i="2"/>
  <c r="AC45" i="2"/>
  <c r="AC43" i="2"/>
  <c r="AC41" i="2"/>
  <c r="AC39" i="2"/>
  <c r="B49" i="1"/>
  <c r="R1" i="1"/>
  <c r="AA53" i="1"/>
  <c r="AA52" i="1"/>
  <c r="Y53" i="1"/>
  <c r="Y52" i="1"/>
  <c r="W53" i="1"/>
  <c r="W52" i="1"/>
  <c r="U53" i="1"/>
  <c r="U52" i="1"/>
  <c r="S53" i="1"/>
  <c r="S52" i="1"/>
  <c r="Q53" i="1"/>
  <c r="Q52" i="1"/>
  <c r="O53" i="1"/>
  <c r="O52" i="1"/>
  <c r="M53" i="1"/>
  <c r="M52" i="1"/>
  <c r="K53" i="1"/>
  <c r="K52" i="1"/>
  <c r="F56" i="2"/>
  <c r="H56" i="2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R13" i="8" s="1"/>
  <c r="P14" i="8"/>
  <c r="AC23" i="2" s="1"/>
  <c r="P15" i="8"/>
  <c r="R15" i="8" s="1"/>
  <c r="P16" i="8"/>
  <c r="AC25" i="2" s="1"/>
  <c r="P17" i="8"/>
  <c r="AC27" i="2" s="1"/>
  <c r="P18" i="8"/>
  <c r="AC29" i="2" s="1"/>
  <c r="P19" i="8"/>
  <c r="AC31" i="2" s="1"/>
  <c r="P20" i="8"/>
  <c r="AC33" i="2" s="1"/>
  <c r="P21" i="8"/>
  <c r="AC35" i="2" s="1"/>
  <c r="P25" i="8"/>
  <c r="AC37" i="2" s="1"/>
  <c r="P5" i="8"/>
  <c r="AC5" i="2" s="1"/>
  <c r="Z43" i="3"/>
  <c r="Z41" i="3"/>
  <c r="Z39" i="3"/>
  <c r="I53" i="1"/>
  <c r="B50" i="1"/>
  <c r="G6" i="5"/>
  <c r="G7" i="5" s="1"/>
  <c r="K21" i="5"/>
  <c r="G21" i="5"/>
  <c r="I52" i="1"/>
  <c r="G53" i="1"/>
  <c r="G52" i="1"/>
  <c r="R25" i="8" l="1"/>
  <c r="R8" i="8"/>
  <c r="R18" i="8"/>
  <c r="G54" i="1"/>
  <c r="AC21" i="2"/>
  <c r="R16" i="8"/>
  <c r="R5" i="8"/>
  <c r="R10" i="8"/>
  <c r="Z25" i="3"/>
  <c r="R20" i="8"/>
  <c r="R12" i="8"/>
  <c r="R17" i="8"/>
  <c r="R11" i="8"/>
  <c r="R9" i="8"/>
  <c r="R7" i="8"/>
  <c r="R6" i="8"/>
  <c r="R21" i="8"/>
  <c r="R19" i="8"/>
  <c r="R14" i="8"/>
  <c r="Z45" i="3"/>
  <c r="Z47" i="3"/>
  <c r="Z35" i="3"/>
  <c r="Z37" i="3"/>
  <c r="Z31" i="3"/>
  <c r="Z29" i="3"/>
  <c r="Z23" i="3"/>
  <c r="Z13" i="3"/>
  <c r="N21" i="5"/>
  <c r="J56" i="2"/>
  <c r="K54" i="1" s="1"/>
  <c r="I54" i="1"/>
  <c r="Z9" i="3"/>
  <c r="Z15" i="3"/>
  <c r="Z27" i="3"/>
  <c r="Z21" i="3"/>
  <c r="Z17" i="3"/>
  <c r="Z11" i="3"/>
  <c r="Z33" i="3"/>
  <c r="Z19" i="3"/>
  <c r="Z52" i="3" l="1"/>
  <c r="L56" i="2"/>
  <c r="M54" i="1" s="1"/>
  <c r="N56" i="2" l="1"/>
  <c r="O54" i="1" s="1"/>
  <c r="P56" i="2" l="1"/>
  <c r="Q54" i="1" s="1"/>
  <c r="R56" i="2" l="1"/>
  <c r="T56" i="2" s="1"/>
  <c r="S54" i="1" l="1"/>
  <c r="V56" i="2"/>
  <c r="U54" i="1"/>
  <c r="X56" i="2" l="1"/>
  <c r="W54" i="1"/>
  <c r="Y54" i="1" l="1"/>
  <c r="Z56" i="2"/>
  <c r="AA54" i="1" l="1"/>
</calcChain>
</file>

<file path=xl/sharedStrings.xml><?xml version="1.0" encoding="utf-8"?>
<sst xmlns="http://schemas.openxmlformats.org/spreadsheetml/2006/main" count="706" uniqueCount="288">
  <si>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</si>
  <si>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</si>
  <si>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</si>
  <si>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</si>
  <si>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</si>
  <si>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</si>
  <si>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</si>
  <si>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</si>
  <si>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</si>
  <si>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</si>
  <si>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</si>
  <si>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</si>
  <si>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</si>
  <si>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</si>
  <si>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</si>
  <si>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</si>
  <si>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</si>
  <si>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</si>
  <si>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</si>
  <si>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</si>
  <si>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</si>
  <si>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</si>
  <si>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</si>
  <si>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</si>
  <si>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</si>
  <si>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</si>
  <si>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</si>
  <si>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</si>
  <si>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</si>
  <si>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</si>
  <si>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</si>
  <si>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</si>
  <si>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</si>
  <si>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</si>
  <si>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</si>
  <si>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</si>
  <si>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</si>
  <si>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</si>
  <si>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</si>
  <si>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</si>
  <si>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</si>
  <si>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</si>
  <si>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</si>
  <si>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</si>
  <si>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</si>
  <si>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</si>
  <si>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</si>
  <si>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</si>
  <si>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</si>
  <si>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</si>
  <si>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</si>
  <si>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</si>
  <si>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</si>
  <si>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</si>
  <si>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</si>
  <si>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</si>
  <si>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</si>
  <si>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</si>
  <si>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</si>
  <si>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</si>
  <si>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</si>
  <si>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</si>
  <si>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</si>
  <si>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</si>
  <si>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</si>
  <si>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</si>
  <si>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</si>
  <si>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</si>
  <si>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</si>
  <si>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</si>
  <si>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</si>
  <si>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</si>
  <si>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</si>
  <si>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</si>
  <si>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</si>
  <si>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</si>
  <si>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</si>
  <si>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</si>
  <si>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</si>
  <si>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</si>
  <si>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</si>
  <si>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</si>
  <si>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</si>
  <si>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</si>
  <si>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</si>
  <si>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</si>
  <si>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</si>
  <si>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</si>
  <si>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</si>
  <si>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</si>
  <si>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</si>
  <si>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</si>
  <si>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</si>
  <si>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</si>
  <si>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</si>
  <si>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</si>
  <si>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</si>
  <si>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</si>
  <si>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</si>
  <si>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</si>
  <si>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</si>
  <si>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</si>
  <si>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</si>
  <si>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</si>
  <si>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</si>
  <si>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</si>
  <si>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</si>
  <si>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</si>
  <si>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</si>
  <si>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</si>
  <si>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</si>
  <si>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</si>
  <si>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</si>
  <si>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</si>
  <si>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</si>
  <si>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</si>
  <si>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</si>
  <si>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</si>
  <si>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</si>
  <si>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</si>
  <si>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</si>
  <si>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</si>
  <si>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</si>
  <si>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</si>
  <si>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</si>
  <si>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</si>
  <si>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</si>
  <si>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</si>
  <si>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</si>
  <si>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</si>
  <si>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</si>
  <si>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</si>
  <si>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</si>
  <si>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</si>
  <si>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</si>
  <si>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</si>
  <si>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</si>
  <si>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</si>
  <si>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</si>
  <si>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</si>
  <si>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</si>
  <si>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</si>
  <si>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</si>
  <si>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</si>
  <si>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</si>
  <si>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</si>
  <si>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</si>
  <si>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</si>
  <si>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</si>
  <si>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</si>
  <si>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</si>
  <si>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</si>
  <si>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</si>
  <si>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</si>
  <si>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</si>
  <si>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</si>
  <si>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</si>
  <si>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</si>
  <si>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</si>
  <si>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</si>
  <si>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</si>
  <si>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</si>
  <si>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</si>
  <si>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</si>
  <si>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</si>
  <si>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</si>
  <si>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</si>
  <si>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</si>
  <si>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</si>
  <si>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</si>
  <si>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</si>
  <si>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</si>
  <si>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</si>
  <si>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</si>
  <si>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</si>
  <si>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</si>
  <si>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</si>
  <si>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</si>
  <si>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</si>
  <si>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</si>
  <si>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</si>
  <si>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</si>
  <si>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</si>
  <si>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</si>
  <si>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</si>
  <si>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</si>
  <si>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</si>
  <si>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</si>
  <si>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</si>
  <si>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</si>
  <si>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</si>
  <si>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</si>
  <si>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</si>
  <si>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</si>
  <si>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</si>
  <si>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</si>
  <si>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</si>
  <si>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</si>
  <si>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</si>
  <si>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</si>
  <si>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</si>
  <si>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</si>
  <si>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</si>
  <si>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</si>
  <si>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</si>
  <si>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</si>
  <si>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</si>
  <si>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</si>
  <si>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</si>
  <si>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</si>
  <si>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</si>
  <si>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</si>
  <si>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Změna</t>
  </si>
  <si>
    <t>ELO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</si>
  <si>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</si>
  <si>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</si>
  <si>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</si>
  <si>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</si>
  <si>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</si>
  <si>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</si>
  <si>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</si>
  <si>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</si>
  <si>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</si>
  <si>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</si>
  <si>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</si>
  <si>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</si>
  <si>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</si>
  <si>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</si>
  <si>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</si>
  <si>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</si>
  <si>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</si>
  <si>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</si>
  <si>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</si>
  <si>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</si>
  <si>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</si>
  <si>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</si>
  <si>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</si>
  <si>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</si>
  <si>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</si>
  <si>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</si>
  <si>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</si>
  <si>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</si>
  <si>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</si>
  <si>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</si>
  <si>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</si>
  <si>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</si>
  <si>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</si>
  <si>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</si>
  <si>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</si>
  <si>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</si>
  <si>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</si>
  <si>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</si>
  <si>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</si>
  <si>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</si>
  <si>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</si>
  <si>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</si>
  <si>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</si>
  <si>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</si>
  <si>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</si>
  <si>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</si>
  <si>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</si>
  <si>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</si>
  <si>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</si>
  <si>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</si>
  <si>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</si>
  <si>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</si>
  <si>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</si>
  <si>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</si>
  <si>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</si>
  <si>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Průměr prvních 7 ratingovaných hráčů (z FRL) - s jednobodovou bonifikací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</si>
  <si>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</si>
  <si>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</si>
  <si>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</si>
  <si>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</si>
  <si>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</si>
  <si>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</si>
  <si>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</si>
  <si>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</si>
  <si>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</si>
  <si>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</si>
  <si>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</si>
  <si>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</si>
  <si>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</si>
  <si>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</si>
  <si>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</si>
  <si>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</si>
  <si>
    <t xml:space="preserve"> Kawulok</t>
  </si>
  <si>
    <t xml:space="preserve">Křenek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</si>
</sst>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0" fontId="13" fillId="3" borderId="1" xfId="0" applyFont="1" applyFill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0" fillId="9" borderId="0" xfId="0" applyFill="1" applyAlignment="1">
      <alignment horizontal="right"/>
    </xf>
    <xf numFmtId="0" fontId="44" fillId="3" borderId="9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0" fillId="3" borderId="0" xfId="0" applyFill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showGridLines="0" tabSelected="1" zoomScale="90" zoomScaleNormal="90" workbookViewId="0">
      <pane ySplit="5" topLeftCell="A6" activePane="bottomLeft" state="frozen"/>
      <selection pane="bottomLeft" activeCell="Q50" sqref="Q50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4" style="41" bestFit="1" customWidth="1"/>
    <col min="27" max="27" width="4.42578125" style="41" bestFit="1" customWidth="1"/>
    <col min="28" max="28" width="4" style="41" bestFit="1" customWidth="1"/>
    <col min="29" max="29" width="5.5703125" style="41" customWidth="1"/>
    <col min="30" max="16384" width="8.7109375" style="41"/>
  </cols>
  <sheetData>
    <row r="1" spans="1:30" x14ac:dyDescent="0.3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30" x14ac:dyDescent="0.3">
      <c r="B2" s="37"/>
      <c r="C2" s="134"/>
      <c r="D2" s="38"/>
      <c r="F2" s="123"/>
    </row>
    <row r="3" spans="1:30" ht="18" thickBot="1" x14ac:dyDescent="0.35">
      <c r="A3" s="96" t="s">
        <v>76</v>
      </c>
      <c r="B3" s="97"/>
      <c r="C3" s="97"/>
      <c r="D3" s="97"/>
    </row>
    <row r="4" spans="1:30" s="45" customFormat="1" x14ac:dyDescent="0.3">
      <c r="A4" s="86"/>
      <c r="B4" s="316" t="s">
        <v>2</v>
      </c>
      <c r="C4" s="317"/>
      <c r="D4" s="43" t="s">
        <v>3</v>
      </c>
      <c r="E4" s="44"/>
      <c r="F4" s="121" t="s">
        <v>15</v>
      </c>
      <c r="G4" s="326" t="s">
        <v>4</v>
      </c>
      <c r="H4" s="317"/>
      <c r="I4" s="316" t="s">
        <v>5</v>
      </c>
      <c r="J4" s="317"/>
      <c r="K4" s="316" t="s">
        <v>6</v>
      </c>
      <c r="L4" s="317"/>
      <c r="M4" s="316" t="s">
        <v>7</v>
      </c>
      <c r="N4" s="317"/>
      <c r="O4" s="316" t="s">
        <v>8</v>
      </c>
      <c r="P4" s="317"/>
      <c r="Q4" s="316" t="s">
        <v>9</v>
      </c>
      <c r="R4" s="317"/>
      <c r="S4" s="316" t="s">
        <v>10</v>
      </c>
      <c r="T4" s="317"/>
      <c r="U4" s="316" t="s">
        <v>11</v>
      </c>
      <c r="V4" s="317"/>
      <c r="W4" s="316" t="s">
        <v>12</v>
      </c>
      <c r="X4" s="317"/>
      <c r="Y4" s="316" t="s">
        <v>13</v>
      </c>
      <c r="Z4" s="317"/>
      <c r="AA4" s="316" t="s">
        <v>14</v>
      </c>
      <c r="AB4" s="317"/>
      <c r="AD4" s="205" t="s">
        <v>212</v>
      </c>
    </row>
    <row r="5" spans="1:30" s="45" customFormat="1" ht="18" thickBot="1" x14ac:dyDescent="0.35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27" t="s">
        <v>215</v>
      </c>
      <c r="H5" s="321"/>
      <c r="I5" s="320" t="s">
        <v>216</v>
      </c>
      <c r="J5" s="321"/>
      <c r="K5" s="320" t="s">
        <v>217</v>
      </c>
      <c r="L5" s="321"/>
      <c r="M5" s="320" t="s">
        <v>218</v>
      </c>
      <c r="N5" s="321"/>
      <c r="O5" s="320" t="s">
        <v>219</v>
      </c>
      <c r="P5" s="321"/>
      <c r="Q5" s="320" t="s">
        <v>220</v>
      </c>
      <c r="R5" s="321"/>
      <c r="S5" s="320" t="s">
        <v>221</v>
      </c>
      <c r="T5" s="321"/>
      <c r="U5" s="320" t="s">
        <v>222</v>
      </c>
      <c r="V5" s="321"/>
      <c r="W5" s="320" t="s">
        <v>223</v>
      </c>
      <c r="X5" s="321"/>
      <c r="Y5" s="320" t="s">
        <v>224</v>
      </c>
      <c r="Z5" s="321"/>
      <c r="AA5" s="320" t="s">
        <v>225</v>
      </c>
      <c r="AB5" s="321"/>
      <c r="AD5" s="87" t="s">
        <v>213</v>
      </c>
    </row>
    <row r="6" spans="1:30" x14ac:dyDescent="0.3">
      <c r="A6" s="98" t="s">
        <v>19</v>
      </c>
      <c r="B6" s="308">
        <v>2</v>
      </c>
      <c r="C6" s="309"/>
      <c r="D6" s="94" t="s">
        <v>84</v>
      </c>
      <c r="E6" s="59"/>
      <c r="F6" s="310">
        <v>2</v>
      </c>
      <c r="G6" s="53">
        <v>8</v>
      </c>
      <c r="H6" s="324">
        <v>3</v>
      </c>
      <c r="I6" s="54">
        <v>3</v>
      </c>
      <c r="J6" s="312">
        <v>3.5</v>
      </c>
      <c r="K6" s="53">
        <v>5</v>
      </c>
      <c r="L6" s="324">
        <v>4.5</v>
      </c>
      <c r="M6" s="53">
        <v>3</v>
      </c>
      <c r="N6" s="324">
        <v>5</v>
      </c>
      <c r="O6" s="53"/>
      <c r="P6" s="314"/>
      <c r="Q6" s="49"/>
      <c r="R6" s="314"/>
      <c r="S6" s="54"/>
      <c r="T6" s="314"/>
      <c r="U6" s="53"/>
      <c r="V6" s="314"/>
      <c r="W6" s="54"/>
      <c r="X6" s="314"/>
      <c r="Y6" s="54"/>
      <c r="Z6" s="314"/>
      <c r="AA6" s="53"/>
      <c r="AB6" s="314"/>
      <c r="AD6" s="330">
        <v>-26</v>
      </c>
    </row>
    <row r="7" spans="1:30" ht="18" thickBot="1" x14ac:dyDescent="0.35">
      <c r="A7" s="99"/>
      <c r="B7" s="139">
        <v>1988</v>
      </c>
      <c r="C7" s="143">
        <v>1950</v>
      </c>
      <c r="D7" s="95" t="s">
        <v>85</v>
      </c>
      <c r="E7" s="60"/>
      <c r="F7" s="311"/>
      <c r="G7" s="51">
        <v>1</v>
      </c>
      <c r="H7" s="325"/>
      <c r="I7" s="51">
        <v>0.5</v>
      </c>
      <c r="J7" s="313"/>
      <c r="K7" s="51">
        <v>1</v>
      </c>
      <c r="L7" s="325"/>
      <c r="M7" s="51">
        <v>0.5</v>
      </c>
      <c r="N7" s="325"/>
      <c r="O7" s="52"/>
      <c r="P7" s="315"/>
      <c r="Q7" s="52"/>
      <c r="R7" s="315"/>
      <c r="S7" s="52"/>
      <c r="T7" s="315"/>
      <c r="U7" s="52"/>
      <c r="V7" s="315"/>
      <c r="W7" s="52"/>
      <c r="X7" s="315"/>
      <c r="Y7" s="52"/>
      <c r="Z7" s="315"/>
      <c r="AA7" s="52"/>
      <c r="AB7" s="315"/>
      <c r="AD7" s="331"/>
    </row>
    <row r="8" spans="1:30" x14ac:dyDescent="0.3">
      <c r="A8" s="98" t="s">
        <v>20</v>
      </c>
      <c r="B8" s="308">
        <v>3</v>
      </c>
      <c r="C8" s="309"/>
      <c r="D8" s="94" t="s">
        <v>255</v>
      </c>
      <c r="E8" s="59"/>
      <c r="F8" s="310">
        <v>2</v>
      </c>
      <c r="G8" s="48">
        <v>6</v>
      </c>
      <c r="H8" s="324">
        <v>3</v>
      </c>
      <c r="I8" s="53">
        <v>2</v>
      </c>
      <c r="J8" s="312">
        <v>3.5</v>
      </c>
      <c r="K8" s="53">
        <v>7</v>
      </c>
      <c r="L8" s="324">
        <v>4.5</v>
      </c>
      <c r="M8" s="53">
        <v>2</v>
      </c>
      <c r="N8" s="324">
        <v>5</v>
      </c>
      <c r="O8" s="54"/>
      <c r="P8" s="314"/>
      <c r="Q8" s="54"/>
      <c r="R8" s="314"/>
      <c r="S8" s="53"/>
      <c r="T8" s="314"/>
      <c r="U8" s="48"/>
      <c r="V8" s="314"/>
      <c r="W8" s="53"/>
      <c r="X8" s="314"/>
      <c r="Y8" s="53"/>
      <c r="Z8" s="314"/>
      <c r="AA8" s="54"/>
      <c r="AB8" s="314"/>
      <c r="AD8" s="330">
        <v>-15</v>
      </c>
    </row>
    <row r="9" spans="1:30" ht="18" thickBot="1" x14ac:dyDescent="0.35">
      <c r="A9" s="99"/>
      <c r="B9" s="139">
        <v>1959</v>
      </c>
      <c r="C9" s="143">
        <v>1954</v>
      </c>
      <c r="D9" s="95" t="s">
        <v>256</v>
      </c>
      <c r="E9" s="60"/>
      <c r="F9" s="311"/>
      <c r="G9" s="52">
        <v>1</v>
      </c>
      <c r="H9" s="325"/>
      <c r="I9" s="51">
        <v>0.5</v>
      </c>
      <c r="J9" s="313"/>
      <c r="K9" s="51">
        <v>1</v>
      </c>
      <c r="L9" s="325"/>
      <c r="M9" s="51">
        <v>0.5</v>
      </c>
      <c r="N9" s="325"/>
      <c r="O9" s="52"/>
      <c r="P9" s="315"/>
      <c r="Q9" s="52"/>
      <c r="R9" s="315"/>
      <c r="S9" s="52"/>
      <c r="T9" s="315"/>
      <c r="U9" s="52"/>
      <c r="V9" s="315"/>
      <c r="W9" s="52"/>
      <c r="X9" s="315"/>
      <c r="Y9" s="52"/>
      <c r="Z9" s="315"/>
      <c r="AA9" s="52"/>
      <c r="AB9" s="315"/>
      <c r="AD9" s="331"/>
    </row>
    <row r="10" spans="1:30" x14ac:dyDescent="0.3">
      <c r="A10" s="98" t="s">
        <v>21</v>
      </c>
      <c r="B10" s="308">
        <v>5</v>
      </c>
      <c r="C10" s="309"/>
      <c r="D10" s="135" t="s">
        <v>252</v>
      </c>
      <c r="E10" s="59"/>
      <c r="F10" s="310">
        <v>2</v>
      </c>
      <c r="G10" s="48">
        <v>1</v>
      </c>
      <c r="H10" s="324">
        <v>3</v>
      </c>
      <c r="I10" s="53">
        <v>4</v>
      </c>
      <c r="J10" s="324">
        <v>4</v>
      </c>
      <c r="K10" s="54">
        <v>2</v>
      </c>
      <c r="L10" s="312">
        <v>4</v>
      </c>
      <c r="M10" s="53">
        <v>7</v>
      </c>
      <c r="N10" s="324">
        <v>5</v>
      </c>
      <c r="O10" s="49"/>
      <c r="P10" s="302"/>
      <c r="Q10" s="48"/>
      <c r="R10" s="302"/>
      <c r="S10" s="49"/>
      <c r="T10" s="302"/>
      <c r="U10" s="54"/>
      <c r="V10" s="302"/>
      <c r="W10" s="53"/>
      <c r="X10" s="314"/>
      <c r="Y10" s="54"/>
      <c r="Z10" s="314"/>
      <c r="AA10" s="54"/>
      <c r="AB10" s="302"/>
      <c r="AD10" s="330">
        <v>123</v>
      </c>
    </row>
    <row r="11" spans="1:30" ht="18" thickBot="1" x14ac:dyDescent="0.35">
      <c r="A11" s="99"/>
      <c r="B11" s="139">
        <v>1857</v>
      </c>
      <c r="C11" s="143">
        <v>1921</v>
      </c>
      <c r="D11" s="136" t="s">
        <v>253</v>
      </c>
      <c r="E11" s="60"/>
      <c r="F11" s="311"/>
      <c r="G11" s="51">
        <v>1</v>
      </c>
      <c r="H11" s="325"/>
      <c r="I11" s="52">
        <v>1</v>
      </c>
      <c r="J11" s="325"/>
      <c r="K11" s="52">
        <v>0</v>
      </c>
      <c r="L11" s="313"/>
      <c r="M11" s="51">
        <v>1</v>
      </c>
      <c r="N11" s="325"/>
      <c r="O11" s="52"/>
      <c r="P11" s="303"/>
      <c r="Q11" s="52"/>
      <c r="R11" s="303"/>
      <c r="S11" s="52"/>
      <c r="T11" s="303"/>
      <c r="U11" s="52"/>
      <c r="V11" s="303"/>
      <c r="W11" s="52"/>
      <c r="X11" s="315"/>
      <c r="Y11" s="52"/>
      <c r="Z11" s="315"/>
      <c r="AA11" s="52"/>
      <c r="AB11" s="303"/>
      <c r="AD11" s="331"/>
    </row>
    <row r="12" spans="1:30" x14ac:dyDescent="0.3">
      <c r="A12" s="98" t="s">
        <v>22</v>
      </c>
      <c r="B12" s="308">
        <v>6</v>
      </c>
      <c r="C12" s="309"/>
      <c r="D12" s="94" t="s">
        <v>203</v>
      </c>
      <c r="E12" s="59"/>
      <c r="F12" s="310">
        <v>2</v>
      </c>
      <c r="G12" s="53">
        <v>3</v>
      </c>
      <c r="H12" s="312">
        <v>2</v>
      </c>
      <c r="I12" s="54">
        <v>8</v>
      </c>
      <c r="J12" s="302">
        <v>2.5</v>
      </c>
      <c r="K12" s="53">
        <v>1</v>
      </c>
      <c r="L12" s="318">
        <v>3</v>
      </c>
      <c r="M12" s="54">
        <v>13</v>
      </c>
      <c r="N12" s="312">
        <v>4</v>
      </c>
      <c r="O12" s="54"/>
      <c r="P12" s="314"/>
      <c r="Q12" s="49"/>
      <c r="R12" s="314"/>
      <c r="S12" s="48"/>
      <c r="T12" s="314"/>
      <c r="U12" s="53"/>
      <c r="V12" s="302"/>
      <c r="W12" s="53"/>
      <c r="X12" s="302"/>
      <c r="Y12" s="54"/>
      <c r="Z12" s="314"/>
      <c r="AA12" s="53"/>
      <c r="AB12" s="302"/>
      <c r="AD12" s="330">
        <v>58</v>
      </c>
    </row>
    <row r="13" spans="1:30" ht="18" thickBot="1" x14ac:dyDescent="0.35">
      <c r="A13" s="99"/>
      <c r="B13" s="139">
        <v>1818</v>
      </c>
      <c r="C13" s="143">
        <v>1826</v>
      </c>
      <c r="D13" s="95" t="s">
        <v>204</v>
      </c>
      <c r="E13" s="60"/>
      <c r="F13" s="311"/>
      <c r="G13" s="52">
        <v>0</v>
      </c>
      <c r="H13" s="313"/>
      <c r="I13" s="52">
        <v>0.5</v>
      </c>
      <c r="J13" s="303"/>
      <c r="K13" s="51">
        <v>0.5</v>
      </c>
      <c r="L13" s="319"/>
      <c r="M13" s="52">
        <v>1</v>
      </c>
      <c r="N13" s="313"/>
      <c r="O13" s="51"/>
      <c r="P13" s="315"/>
      <c r="Q13" s="52"/>
      <c r="R13" s="315"/>
      <c r="S13" s="52"/>
      <c r="T13" s="315"/>
      <c r="U13" s="52"/>
      <c r="V13" s="303"/>
      <c r="W13" s="52"/>
      <c r="X13" s="303"/>
      <c r="Y13" s="52"/>
      <c r="Z13" s="315"/>
      <c r="AA13" s="51"/>
      <c r="AB13" s="303"/>
      <c r="AD13" s="331"/>
    </row>
    <row r="14" spans="1:30" x14ac:dyDescent="0.3">
      <c r="A14" s="98" t="s">
        <v>23</v>
      </c>
      <c r="B14" s="308">
        <v>7</v>
      </c>
      <c r="C14" s="309"/>
      <c r="D14" s="94" t="s">
        <v>168</v>
      </c>
      <c r="E14" s="59"/>
      <c r="F14" s="310">
        <v>2</v>
      </c>
      <c r="G14" s="48">
        <v>10</v>
      </c>
      <c r="H14" s="324">
        <v>3</v>
      </c>
      <c r="I14" s="53">
        <v>15</v>
      </c>
      <c r="J14" s="324">
        <v>4</v>
      </c>
      <c r="K14" s="53">
        <v>3</v>
      </c>
      <c r="L14" s="312">
        <v>4</v>
      </c>
      <c r="M14" s="48">
        <v>5</v>
      </c>
      <c r="N14" s="312">
        <v>4</v>
      </c>
      <c r="O14" s="53"/>
      <c r="P14" s="314"/>
      <c r="Q14" s="54"/>
      <c r="R14" s="314"/>
      <c r="S14" s="53"/>
      <c r="T14" s="302"/>
      <c r="U14" s="54"/>
      <c r="V14" s="302"/>
      <c r="W14" s="53"/>
      <c r="X14" s="302"/>
      <c r="Y14" s="54"/>
      <c r="Z14" s="302"/>
      <c r="AA14" s="53"/>
      <c r="AB14" s="314"/>
      <c r="AD14" s="330">
        <v>128</v>
      </c>
    </row>
    <row r="15" spans="1:30" ht="18" thickBot="1" x14ac:dyDescent="0.35">
      <c r="A15" s="99"/>
      <c r="B15" s="139">
        <v>1776</v>
      </c>
      <c r="C15" s="143">
        <v>1716</v>
      </c>
      <c r="D15" s="95" t="s">
        <v>169</v>
      </c>
      <c r="E15" s="60"/>
      <c r="F15" s="311"/>
      <c r="G15" s="52">
        <v>1</v>
      </c>
      <c r="H15" s="325"/>
      <c r="I15" s="51">
        <v>1</v>
      </c>
      <c r="J15" s="325"/>
      <c r="K15" s="52">
        <v>0</v>
      </c>
      <c r="L15" s="313"/>
      <c r="M15" s="52">
        <v>0</v>
      </c>
      <c r="N15" s="313"/>
      <c r="O15" s="52"/>
      <c r="P15" s="315"/>
      <c r="Q15" s="52"/>
      <c r="R15" s="315"/>
      <c r="S15" s="52"/>
      <c r="T15" s="303"/>
      <c r="U15" s="52"/>
      <c r="V15" s="303"/>
      <c r="W15" s="52"/>
      <c r="X15" s="303"/>
      <c r="Y15" s="52"/>
      <c r="Z15" s="303"/>
      <c r="AA15" s="52"/>
      <c r="AB15" s="315"/>
      <c r="AD15" s="331"/>
    </row>
    <row r="16" spans="1:30" x14ac:dyDescent="0.3">
      <c r="A16" s="98" t="s">
        <v>24</v>
      </c>
      <c r="B16" s="322">
        <v>9</v>
      </c>
      <c r="C16" s="323"/>
      <c r="D16" s="94" t="s">
        <v>164</v>
      </c>
      <c r="E16" s="59"/>
      <c r="F16" s="306">
        <v>1</v>
      </c>
      <c r="G16" s="49">
        <v>12</v>
      </c>
      <c r="H16" s="328">
        <v>2</v>
      </c>
      <c r="I16" s="228" t="s">
        <v>257</v>
      </c>
      <c r="J16" s="302">
        <v>2</v>
      </c>
      <c r="K16" s="228" t="s">
        <v>257</v>
      </c>
      <c r="L16" s="302">
        <v>2</v>
      </c>
      <c r="M16" s="48">
        <v>8</v>
      </c>
      <c r="N16" s="318">
        <v>3</v>
      </c>
      <c r="O16" s="49"/>
      <c r="P16" s="314"/>
      <c r="Q16" s="48"/>
      <c r="R16" s="314"/>
      <c r="S16" s="54"/>
      <c r="T16" s="314"/>
      <c r="U16" s="53"/>
      <c r="V16" s="314"/>
      <c r="W16" s="54"/>
      <c r="X16" s="314"/>
      <c r="Y16" s="49"/>
      <c r="Z16" s="314"/>
      <c r="AA16" s="54"/>
      <c r="AB16" s="314"/>
      <c r="AD16" s="330">
        <v>14</v>
      </c>
    </row>
    <row r="17" spans="1:30" ht="18" thickBot="1" x14ac:dyDescent="0.35">
      <c r="A17" s="99"/>
      <c r="B17" s="139">
        <v>1686</v>
      </c>
      <c r="C17" s="143">
        <v>1810</v>
      </c>
      <c r="D17" s="95" t="s">
        <v>201</v>
      </c>
      <c r="E17" s="60"/>
      <c r="F17" s="307"/>
      <c r="G17" s="52">
        <v>1</v>
      </c>
      <c r="H17" s="329"/>
      <c r="I17" s="229">
        <v>0</v>
      </c>
      <c r="J17" s="303"/>
      <c r="K17" s="229">
        <v>0</v>
      </c>
      <c r="L17" s="303"/>
      <c r="M17" s="52">
        <v>1</v>
      </c>
      <c r="N17" s="319"/>
      <c r="O17" s="52"/>
      <c r="P17" s="315"/>
      <c r="Q17" s="52"/>
      <c r="R17" s="315"/>
      <c r="S17" s="52"/>
      <c r="T17" s="315"/>
      <c r="U17" s="52"/>
      <c r="V17" s="315"/>
      <c r="W17" s="52"/>
      <c r="X17" s="315"/>
      <c r="Y17" s="52"/>
      <c r="Z17" s="315"/>
      <c r="AA17" s="52"/>
      <c r="AB17" s="315"/>
      <c r="AD17" s="331"/>
    </row>
    <row r="18" spans="1:30" x14ac:dyDescent="0.3">
      <c r="A18" s="98" t="s">
        <v>25</v>
      </c>
      <c r="B18" s="322">
        <v>11</v>
      </c>
      <c r="C18" s="323"/>
      <c r="D18" s="94" t="s">
        <v>87</v>
      </c>
      <c r="E18" s="59"/>
      <c r="F18" s="306">
        <v>1</v>
      </c>
      <c r="G18" s="49">
        <v>13</v>
      </c>
      <c r="H18" s="328">
        <v>1.5</v>
      </c>
      <c r="I18" s="228">
        <v>10</v>
      </c>
      <c r="J18" s="302">
        <v>2</v>
      </c>
      <c r="K18" s="228">
        <v>8</v>
      </c>
      <c r="L18" s="302">
        <v>2</v>
      </c>
      <c r="M18" s="48">
        <v>16</v>
      </c>
      <c r="N18" s="318">
        <v>3</v>
      </c>
      <c r="O18" s="54"/>
      <c r="P18" s="302"/>
      <c r="Q18" s="54"/>
      <c r="R18" s="302"/>
      <c r="S18" s="53"/>
      <c r="T18" s="302"/>
      <c r="U18" s="221"/>
      <c r="V18" s="302"/>
      <c r="W18" s="54"/>
      <c r="X18" s="302"/>
      <c r="Y18" s="53"/>
      <c r="Z18" s="314"/>
      <c r="AA18" s="53"/>
      <c r="AB18" s="314"/>
      <c r="AD18" s="330">
        <v>2</v>
      </c>
    </row>
    <row r="19" spans="1:30" ht="18" thickBot="1" x14ac:dyDescent="0.35">
      <c r="A19" s="99"/>
      <c r="B19" s="139">
        <v>1564</v>
      </c>
      <c r="C19" s="143">
        <v>1584</v>
      </c>
      <c r="D19" s="95" t="s">
        <v>86</v>
      </c>
      <c r="E19" s="60"/>
      <c r="F19" s="307"/>
      <c r="G19" s="52">
        <v>0.5</v>
      </c>
      <c r="H19" s="329"/>
      <c r="I19" s="229">
        <v>0.5</v>
      </c>
      <c r="J19" s="303"/>
      <c r="K19" s="229">
        <v>0</v>
      </c>
      <c r="L19" s="303"/>
      <c r="M19" s="52">
        <v>1</v>
      </c>
      <c r="N19" s="319"/>
      <c r="O19" s="52"/>
      <c r="P19" s="303"/>
      <c r="Q19" s="52"/>
      <c r="R19" s="303"/>
      <c r="S19" s="52"/>
      <c r="T19" s="303"/>
      <c r="U19" s="51"/>
      <c r="V19" s="303"/>
      <c r="W19" s="52"/>
      <c r="X19" s="303"/>
      <c r="Y19" s="52"/>
      <c r="Z19" s="315"/>
      <c r="AA19" s="52"/>
      <c r="AB19" s="315"/>
      <c r="AD19" s="331"/>
    </row>
    <row r="20" spans="1:30" x14ac:dyDescent="0.3">
      <c r="A20" s="98" t="s">
        <v>26</v>
      </c>
      <c r="B20" s="298">
        <v>18</v>
      </c>
      <c r="C20" s="299"/>
      <c r="D20" s="94" t="s">
        <v>88</v>
      </c>
      <c r="E20" s="58"/>
      <c r="F20" s="300">
        <v>0</v>
      </c>
      <c r="G20" s="54">
        <v>16</v>
      </c>
      <c r="H20" s="302">
        <v>1</v>
      </c>
      <c r="I20" s="53">
        <v>13</v>
      </c>
      <c r="J20" s="302">
        <v>2</v>
      </c>
      <c r="K20" s="53">
        <v>16</v>
      </c>
      <c r="L20" s="314">
        <v>2</v>
      </c>
      <c r="M20" s="54">
        <v>10</v>
      </c>
      <c r="N20" s="318">
        <v>3</v>
      </c>
      <c r="O20" s="54"/>
      <c r="P20" s="302"/>
      <c r="Q20" s="53"/>
      <c r="R20" s="314"/>
      <c r="S20" s="54"/>
      <c r="T20" s="314"/>
      <c r="U20" s="49"/>
      <c r="V20" s="314"/>
      <c r="W20" s="53"/>
      <c r="X20" s="314"/>
      <c r="Y20" s="48"/>
      <c r="Z20" s="302"/>
      <c r="AA20" s="54"/>
      <c r="AB20" s="314"/>
      <c r="AD20" s="330">
        <v>37</v>
      </c>
    </row>
    <row r="21" spans="1:30" ht="18" thickBot="1" x14ac:dyDescent="0.35">
      <c r="A21" s="99"/>
      <c r="B21" s="139">
        <v>1372</v>
      </c>
      <c r="C21" s="143">
        <v>1366</v>
      </c>
      <c r="D21" s="95" t="s">
        <v>89</v>
      </c>
      <c r="E21" s="58"/>
      <c r="F21" s="301"/>
      <c r="G21" s="52">
        <v>1</v>
      </c>
      <c r="H21" s="303"/>
      <c r="I21" s="52">
        <v>1</v>
      </c>
      <c r="J21" s="303"/>
      <c r="K21" s="52">
        <v>0</v>
      </c>
      <c r="L21" s="315"/>
      <c r="M21" s="52">
        <v>1</v>
      </c>
      <c r="N21" s="319"/>
      <c r="O21" s="52"/>
      <c r="P21" s="303"/>
      <c r="Q21" s="52"/>
      <c r="R21" s="315"/>
      <c r="S21" s="52"/>
      <c r="T21" s="315"/>
      <c r="U21" s="52"/>
      <c r="V21" s="315"/>
      <c r="W21" s="52"/>
      <c r="X21" s="315"/>
      <c r="Y21" s="52"/>
      <c r="Z21" s="303"/>
      <c r="AA21" s="52"/>
      <c r="AB21" s="315"/>
      <c r="AD21" s="331"/>
    </row>
    <row r="22" spans="1:30" x14ac:dyDescent="0.3">
      <c r="A22" s="98" t="s">
        <v>27</v>
      </c>
      <c r="B22" s="308">
        <v>1</v>
      </c>
      <c r="C22" s="309"/>
      <c r="D22" s="94" t="s">
        <v>250</v>
      </c>
      <c r="E22" s="59"/>
      <c r="F22" s="310">
        <v>2</v>
      </c>
      <c r="G22" s="53">
        <v>5</v>
      </c>
      <c r="H22" s="312">
        <v>2</v>
      </c>
      <c r="I22" s="228" t="s">
        <v>257</v>
      </c>
      <c r="J22" s="314">
        <v>2</v>
      </c>
      <c r="K22" s="53">
        <v>6</v>
      </c>
      <c r="L22" s="314">
        <v>2.5</v>
      </c>
      <c r="M22" s="228" t="s">
        <v>257</v>
      </c>
      <c r="N22" s="314">
        <v>2.5</v>
      </c>
      <c r="O22" s="221"/>
      <c r="P22" s="302"/>
      <c r="Q22" s="53"/>
      <c r="R22" s="302"/>
      <c r="S22" s="53"/>
      <c r="T22" s="302"/>
      <c r="U22" s="54"/>
      <c r="V22" s="302"/>
      <c r="W22" s="54"/>
      <c r="X22" s="302"/>
      <c r="Y22" s="49"/>
      <c r="Z22" s="302"/>
      <c r="AA22" s="53"/>
      <c r="AB22" s="302"/>
      <c r="AD22" s="330">
        <v>-29</v>
      </c>
    </row>
    <row r="23" spans="1:30" ht="18" thickBot="1" x14ac:dyDescent="0.35">
      <c r="A23" s="99"/>
      <c r="B23" s="139">
        <v>2034</v>
      </c>
      <c r="C23" s="143">
        <v>2063</v>
      </c>
      <c r="D23" s="95" t="s">
        <v>251</v>
      </c>
      <c r="E23" s="60"/>
      <c r="F23" s="311"/>
      <c r="G23" s="51">
        <v>0</v>
      </c>
      <c r="H23" s="313"/>
      <c r="I23" s="229">
        <v>0</v>
      </c>
      <c r="J23" s="315"/>
      <c r="K23" s="52">
        <v>0.5</v>
      </c>
      <c r="L23" s="315"/>
      <c r="M23" s="229">
        <v>0</v>
      </c>
      <c r="N23" s="315"/>
      <c r="O23" s="51"/>
      <c r="P23" s="303"/>
      <c r="Q23" s="52"/>
      <c r="R23" s="303"/>
      <c r="S23" s="52"/>
      <c r="T23" s="303"/>
      <c r="U23" s="52"/>
      <c r="V23" s="303"/>
      <c r="W23" s="52"/>
      <c r="X23" s="303"/>
      <c r="Y23" s="52"/>
      <c r="Z23" s="303"/>
      <c r="AA23" s="52"/>
      <c r="AB23" s="303"/>
      <c r="AD23" s="331"/>
    </row>
    <row r="24" spans="1:30" x14ac:dyDescent="0.3">
      <c r="A24" s="98" t="s">
        <v>28</v>
      </c>
      <c r="B24" s="304">
        <v>8</v>
      </c>
      <c r="C24" s="305"/>
      <c r="D24" s="94" t="s">
        <v>174</v>
      </c>
      <c r="E24" s="59"/>
      <c r="F24" s="306">
        <v>1</v>
      </c>
      <c r="G24" s="48">
        <v>2</v>
      </c>
      <c r="H24" s="312">
        <v>1</v>
      </c>
      <c r="I24" s="53">
        <v>6</v>
      </c>
      <c r="J24" s="302">
        <v>1.5</v>
      </c>
      <c r="K24" s="54">
        <v>11</v>
      </c>
      <c r="L24" s="302">
        <v>2.5</v>
      </c>
      <c r="M24" s="49">
        <v>9</v>
      </c>
      <c r="N24" s="314">
        <v>2.5</v>
      </c>
      <c r="O24" s="53"/>
      <c r="P24" s="314"/>
      <c r="Q24" s="54"/>
      <c r="R24" s="302"/>
      <c r="S24" s="53"/>
      <c r="T24" s="314"/>
      <c r="U24" s="54"/>
      <c r="V24" s="314"/>
      <c r="W24" s="54"/>
      <c r="X24" s="302"/>
      <c r="Y24" s="53"/>
      <c r="Z24" s="302"/>
      <c r="AA24" s="221"/>
      <c r="AB24" s="314"/>
      <c r="AD24" s="330">
        <v>-2</v>
      </c>
    </row>
    <row r="25" spans="1:30" ht="18" thickBot="1" x14ac:dyDescent="0.35">
      <c r="A25" s="99"/>
      <c r="B25" s="139">
        <v>1747</v>
      </c>
      <c r="C25" s="143">
        <v>1674</v>
      </c>
      <c r="D25" s="95" t="s">
        <v>264</v>
      </c>
      <c r="E25" s="60"/>
      <c r="F25" s="307"/>
      <c r="G25" s="52">
        <v>0</v>
      </c>
      <c r="H25" s="313"/>
      <c r="I25" s="51">
        <v>0.5</v>
      </c>
      <c r="J25" s="303"/>
      <c r="K25" s="52">
        <v>1</v>
      </c>
      <c r="L25" s="303"/>
      <c r="M25" s="52">
        <v>0</v>
      </c>
      <c r="N25" s="315"/>
      <c r="O25" s="52"/>
      <c r="P25" s="315"/>
      <c r="Q25" s="52"/>
      <c r="R25" s="303"/>
      <c r="S25" s="52"/>
      <c r="T25" s="315"/>
      <c r="U25" s="52"/>
      <c r="V25" s="315"/>
      <c r="W25" s="52"/>
      <c r="X25" s="303"/>
      <c r="Y25" s="52"/>
      <c r="Z25" s="303"/>
      <c r="AA25" s="51"/>
      <c r="AB25" s="315"/>
      <c r="AD25" s="331"/>
    </row>
    <row r="26" spans="1:30" x14ac:dyDescent="0.3">
      <c r="A26" s="98" t="s">
        <v>29</v>
      </c>
      <c r="B26" s="304">
        <v>13</v>
      </c>
      <c r="C26" s="305"/>
      <c r="D26" s="94" t="s">
        <v>153</v>
      </c>
      <c r="E26" s="58"/>
      <c r="F26" s="306">
        <v>1</v>
      </c>
      <c r="G26" s="49">
        <v>11</v>
      </c>
      <c r="H26" s="302">
        <v>1.5</v>
      </c>
      <c r="I26" s="54">
        <v>18</v>
      </c>
      <c r="J26" s="302">
        <v>1.5</v>
      </c>
      <c r="K26" s="54">
        <v>20</v>
      </c>
      <c r="L26" s="314">
        <v>2.5</v>
      </c>
      <c r="M26" s="53">
        <v>6</v>
      </c>
      <c r="N26" s="314">
        <v>2.5</v>
      </c>
      <c r="O26" s="54"/>
      <c r="P26" s="314"/>
      <c r="Q26" s="53"/>
      <c r="R26" s="302"/>
      <c r="S26" s="54"/>
      <c r="T26" s="314"/>
      <c r="U26" s="54"/>
      <c r="V26" s="314"/>
      <c r="W26" s="53"/>
      <c r="X26" s="314"/>
      <c r="Y26" s="54"/>
      <c r="Z26" s="314"/>
      <c r="AA26" s="53"/>
      <c r="AB26" s="314"/>
      <c r="AD26" s="330">
        <v>-65</v>
      </c>
    </row>
    <row r="27" spans="1:30" ht="18" thickBot="1" x14ac:dyDescent="0.35">
      <c r="A27" s="99"/>
      <c r="B27" s="139">
        <v>1512</v>
      </c>
      <c r="C27" s="143">
        <v>1571</v>
      </c>
      <c r="D27" s="95" t="s">
        <v>85</v>
      </c>
      <c r="E27" s="58"/>
      <c r="F27" s="307"/>
      <c r="G27" s="52">
        <v>0.5</v>
      </c>
      <c r="H27" s="303"/>
      <c r="I27" s="51">
        <v>0</v>
      </c>
      <c r="J27" s="303"/>
      <c r="K27" s="52">
        <v>1</v>
      </c>
      <c r="L27" s="315"/>
      <c r="M27" s="52">
        <v>0</v>
      </c>
      <c r="N27" s="315"/>
      <c r="O27" s="52"/>
      <c r="P27" s="315"/>
      <c r="Q27" s="52"/>
      <c r="R27" s="303"/>
      <c r="S27" s="52"/>
      <c r="T27" s="315"/>
      <c r="U27" s="52"/>
      <c r="V27" s="315"/>
      <c r="W27" s="52"/>
      <c r="X27" s="315"/>
      <c r="Y27" s="52"/>
      <c r="Z27" s="315"/>
      <c r="AA27" s="52"/>
      <c r="AB27" s="315"/>
      <c r="AD27" s="331"/>
    </row>
    <row r="28" spans="1:30" x14ac:dyDescent="0.3">
      <c r="A28" s="98" t="s">
        <v>30</v>
      </c>
      <c r="B28" s="304">
        <v>14</v>
      </c>
      <c r="C28" s="305"/>
      <c r="D28" s="94" t="s">
        <v>261</v>
      </c>
      <c r="E28" s="58"/>
      <c r="F28" s="306">
        <v>1</v>
      </c>
      <c r="G28" s="54">
        <v>20</v>
      </c>
      <c r="H28" s="302">
        <v>1.5</v>
      </c>
      <c r="I28" s="53">
        <v>16</v>
      </c>
      <c r="J28" s="302">
        <v>1.5</v>
      </c>
      <c r="K28" s="54">
        <v>15</v>
      </c>
      <c r="L28" s="314">
        <v>1.5</v>
      </c>
      <c r="M28" s="53">
        <v>17</v>
      </c>
      <c r="N28" s="314">
        <v>2.5</v>
      </c>
      <c r="O28" s="221"/>
      <c r="P28" s="302"/>
      <c r="Q28" s="221"/>
      <c r="R28" s="302"/>
      <c r="S28" s="221"/>
      <c r="T28" s="302"/>
      <c r="U28" s="221"/>
      <c r="V28" s="302"/>
      <c r="W28" s="221"/>
      <c r="X28" s="302"/>
      <c r="Y28" s="49"/>
      <c r="Z28" s="302"/>
      <c r="AA28" s="221"/>
      <c r="AB28" s="302"/>
      <c r="AD28" s="330">
        <v>33</v>
      </c>
    </row>
    <row r="29" spans="1:30" ht="18" thickBot="1" x14ac:dyDescent="0.35">
      <c r="A29" s="99"/>
      <c r="B29" s="139">
        <v>1426</v>
      </c>
      <c r="C29" s="143">
        <v>1476</v>
      </c>
      <c r="D29" s="95" t="s">
        <v>262</v>
      </c>
      <c r="E29" s="58"/>
      <c r="F29" s="307"/>
      <c r="G29" s="52">
        <v>0.5</v>
      </c>
      <c r="H29" s="303"/>
      <c r="I29" s="52">
        <v>0</v>
      </c>
      <c r="J29" s="303"/>
      <c r="K29" s="52">
        <v>0</v>
      </c>
      <c r="L29" s="315"/>
      <c r="M29" s="51">
        <v>1</v>
      </c>
      <c r="N29" s="315"/>
      <c r="O29" s="51"/>
      <c r="P29" s="303"/>
      <c r="Q29" s="51"/>
      <c r="R29" s="303"/>
      <c r="S29" s="51"/>
      <c r="T29" s="303"/>
      <c r="U29" s="51"/>
      <c r="V29" s="303"/>
      <c r="W29" s="51"/>
      <c r="X29" s="303"/>
      <c r="Y29" s="52"/>
      <c r="Z29" s="303"/>
      <c r="AA29" s="51"/>
      <c r="AB29" s="303"/>
      <c r="AD29" s="331"/>
    </row>
    <row r="30" spans="1:30" x14ac:dyDescent="0.3">
      <c r="A30" s="98" t="s">
        <v>31</v>
      </c>
      <c r="B30" s="308">
        <v>4</v>
      </c>
      <c r="C30" s="309"/>
      <c r="D30" s="94" t="s">
        <v>254</v>
      </c>
      <c r="E30" s="59"/>
      <c r="F30" s="310">
        <v>2</v>
      </c>
      <c r="G30" s="228" t="s">
        <v>257</v>
      </c>
      <c r="H30" s="312">
        <v>2</v>
      </c>
      <c r="I30" s="48">
        <v>5</v>
      </c>
      <c r="J30" s="314">
        <v>2</v>
      </c>
      <c r="K30" s="228" t="s">
        <v>257</v>
      </c>
      <c r="L30" s="302">
        <v>2</v>
      </c>
      <c r="M30" s="228" t="s">
        <v>257</v>
      </c>
      <c r="N30" s="314">
        <v>2</v>
      </c>
      <c r="O30" s="48"/>
      <c r="P30" s="314"/>
      <c r="Q30" s="49"/>
      <c r="R30" s="302"/>
      <c r="S30" s="54"/>
      <c r="T30" s="302"/>
      <c r="U30" s="53"/>
      <c r="V30" s="302"/>
      <c r="W30" s="54"/>
      <c r="X30" s="302"/>
      <c r="Y30" s="53"/>
      <c r="Z30" s="302"/>
      <c r="AA30" s="54"/>
      <c r="AB30" s="302"/>
      <c r="AD30" s="330">
        <v>-29</v>
      </c>
    </row>
    <row r="31" spans="1:30" ht="18" thickBot="1" x14ac:dyDescent="0.35">
      <c r="A31" s="99"/>
      <c r="B31" s="139">
        <v>1904</v>
      </c>
      <c r="C31" s="143">
        <v>1905</v>
      </c>
      <c r="D31" s="95" t="s">
        <v>173</v>
      </c>
      <c r="E31" s="60"/>
      <c r="F31" s="311"/>
      <c r="G31" s="229">
        <v>0</v>
      </c>
      <c r="H31" s="313"/>
      <c r="I31" s="52">
        <v>0</v>
      </c>
      <c r="J31" s="315"/>
      <c r="K31" s="229">
        <v>0</v>
      </c>
      <c r="L31" s="303"/>
      <c r="M31" s="229">
        <v>0</v>
      </c>
      <c r="N31" s="315"/>
      <c r="O31" s="52"/>
      <c r="P31" s="315"/>
      <c r="Q31" s="52"/>
      <c r="R31" s="303"/>
      <c r="S31" s="52"/>
      <c r="T31" s="303"/>
      <c r="U31" s="52"/>
      <c r="V31" s="303"/>
      <c r="W31" s="52"/>
      <c r="X31" s="303"/>
      <c r="Y31" s="52"/>
      <c r="Z31" s="303"/>
      <c r="AA31" s="52"/>
      <c r="AB31" s="303"/>
      <c r="AD31" s="331"/>
    </row>
    <row r="32" spans="1:30" x14ac:dyDescent="0.3">
      <c r="A32" s="171" t="s">
        <v>32</v>
      </c>
      <c r="B32" s="298">
        <v>15</v>
      </c>
      <c r="C32" s="299"/>
      <c r="D32" s="94" t="s">
        <v>179</v>
      </c>
      <c r="E32" s="58"/>
      <c r="F32" s="300">
        <v>0</v>
      </c>
      <c r="G32" s="295">
        <v>10</v>
      </c>
      <c r="H32" s="302">
        <v>1</v>
      </c>
      <c r="I32" s="54">
        <v>7</v>
      </c>
      <c r="J32" s="302">
        <v>1</v>
      </c>
      <c r="K32" s="49">
        <v>14</v>
      </c>
      <c r="L32" s="314">
        <v>2</v>
      </c>
      <c r="M32" s="228" t="s">
        <v>257</v>
      </c>
      <c r="N32" s="302">
        <v>2</v>
      </c>
      <c r="O32" s="221"/>
      <c r="P32" s="302"/>
      <c r="Q32" s="221"/>
      <c r="R32" s="302"/>
      <c r="S32" s="54"/>
      <c r="T32" s="302"/>
      <c r="U32" s="221"/>
      <c r="V32" s="302"/>
      <c r="W32" s="221"/>
      <c r="X32" s="302"/>
      <c r="Y32" s="221"/>
      <c r="Z32" s="302"/>
      <c r="AA32" s="221"/>
      <c r="AB32" s="302"/>
      <c r="AD32" s="330">
        <v>-10</v>
      </c>
    </row>
    <row r="33" spans="1:30" ht="18" thickBot="1" x14ac:dyDescent="0.35">
      <c r="A33" s="172"/>
      <c r="B33" s="139">
        <v>1469</v>
      </c>
      <c r="C33" s="143">
        <v>1456</v>
      </c>
      <c r="D33" s="95" t="s">
        <v>180</v>
      </c>
      <c r="E33" s="58"/>
      <c r="F33" s="301"/>
      <c r="G33" s="294">
        <v>1</v>
      </c>
      <c r="H33" s="303"/>
      <c r="I33" s="52">
        <v>0</v>
      </c>
      <c r="J33" s="303"/>
      <c r="K33" s="52">
        <v>1</v>
      </c>
      <c r="L33" s="315"/>
      <c r="M33" s="229">
        <v>0</v>
      </c>
      <c r="N33" s="303"/>
      <c r="O33" s="51"/>
      <c r="P33" s="303"/>
      <c r="Q33" s="51"/>
      <c r="R33" s="303"/>
      <c r="S33" s="52"/>
      <c r="T33" s="303"/>
      <c r="U33" s="51"/>
      <c r="V33" s="303"/>
      <c r="W33" s="51"/>
      <c r="X33" s="303"/>
      <c r="Y33" s="51"/>
      <c r="Z33" s="303"/>
      <c r="AA33" s="51"/>
      <c r="AB33" s="303"/>
      <c r="AD33" s="331"/>
    </row>
    <row r="34" spans="1:30" x14ac:dyDescent="0.3">
      <c r="A34" s="171" t="s">
        <v>33</v>
      </c>
      <c r="B34" s="298">
        <v>16</v>
      </c>
      <c r="C34" s="299"/>
      <c r="D34" s="94" t="s">
        <v>128</v>
      </c>
      <c r="E34" s="58"/>
      <c r="F34" s="300">
        <v>0</v>
      </c>
      <c r="G34" s="53">
        <v>18</v>
      </c>
      <c r="H34" s="302">
        <v>0</v>
      </c>
      <c r="I34" s="54">
        <v>14</v>
      </c>
      <c r="J34" s="302">
        <v>1</v>
      </c>
      <c r="K34" s="54">
        <v>18</v>
      </c>
      <c r="L34" s="302">
        <v>2</v>
      </c>
      <c r="M34" s="53">
        <v>11</v>
      </c>
      <c r="N34" s="314">
        <v>2</v>
      </c>
      <c r="O34" s="53"/>
      <c r="P34" s="314"/>
      <c r="Q34" s="221"/>
      <c r="R34" s="314"/>
      <c r="S34" s="53"/>
      <c r="T34" s="314"/>
      <c r="U34" s="53"/>
      <c r="V34" s="314"/>
      <c r="W34" s="221"/>
      <c r="X34" s="314"/>
      <c r="Y34" s="54"/>
      <c r="Z34" s="314"/>
      <c r="AA34" s="54"/>
      <c r="AB34" s="314"/>
      <c r="AD34" s="330">
        <v>-36</v>
      </c>
    </row>
    <row r="35" spans="1:30" ht="18" thickBot="1" x14ac:dyDescent="0.35">
      <c r="A35" s="172"/>
      <c r="B35" s="139">
        <v>1450</v>
      </c>
      <c r="C35" s="143">
        <v>1367</v>
      </c>
      <c r="D35" s="95" t="s">
        <v>129</v>
      </c>
      <c r="E35" s="58"/>
      <c r="F35" s="301"/>
      <c r="G35" s="51">
        <v>0</v>
      </c>
      <c r="H35" s="303"/>
      <c r="I35" s="51">
        <v>1</v>
      </c>
      <c r="J35" s="303"/>
      <c r="K35" s="51">
        <v>1</v>
      </c>
      <c r="L35" s="303"/>
      <c r="M35" s="52">
        <v>0</v>
      </c>
      <c r="N35" s="315"/>
      <c r="O35" s="52"/>
      <c r="P35" s="315"/>
      <c r="Q35" s="51"/>
      <c r="R35" s="315"/>
      <c r="S35" s="52"/>
      <c r="T35" s="315"/>
      <c r="U35" s="52"/>
      <c r="V35" s="315"/>
      <c r="W35" s="52"/>
      <c r="X35" s="315"/>
      <c r="Y35" s="52"/>
      <c r="Z35" s="315"/>
      <c r="AA35" s="52"/>
      <c r="AB35" s="315"/>
      <c r="AD35" s="331"/>
    </row>
    <row r="36" spans="1:30" x14ac:dyDescent="0.3">
      <c r="A36" s="171" t="s">
        <v>34</v>
      </c>
      <c r="B36" s="298">
        <v>17</v>
      </c>
      <c r="C36" s="299"/>
      <c r="D36" s="94" t="s">
        <v>208</v>
      </c>
      <c r="E36" s="58"/>
      <c r="F36" s="300">
        <v>0</v>
      </c>
      <c r="G36" s="54">
        <v>19</v>
      </c>
      <c r="H36" s="302">
        <v>1</v>
      </c>
      <c r="I36" s="49">
        <v>19</v>
      </c>
      <c r="J36" s="302">
        <v>1</v>
      </c>
      <c r="K36" s="293">
        <v>14</v>
      </c>
      <c r="L36" s="302">
        <v>2</v>
      </c>
      <c r="M36" s="53">
        <v>14</v>
      </c>
      <c r="N36" s="302">
        <v>2</v>
      </c>
      <c r="O36" s="221"/>
      <c r="P36" s="314"/>
      <c r="Q36" s="221"/>
      <c r="R36" s="314"/>
      <c r="S36" s="221"/>
      <c r="T36" s="314"/>
      <c r="U36" s="221"/>
      <c r="V36" s="314"/>
      <c r="W36" s="221"/>
      <c r="X36" s="314"/>
      <c r="Y36" s="221"/>
      <c r="Z36" s="314"/>
      <c r="AA36" s="221"/>
      <c r="AB36" s="314"/>
      <c r="AD36" s="332"/>
    </row>
    <row r="37" spans="1:30" ht="18" thickBot="1" x14ac:dyDescent="0.35">
      <c r="A37" s="172"/>
      <c r="B37" s="139">
        <v>1420</v>
      </c>
      <c r="C37" s="143">
        <v>1530</v>
      </c>
      <c r="D37" s="95" t="s">
        <v>205</v>
      </c>
      <c r="E37" s="58"/>
      <c r="F37" s="301"/>
      <c r="G37" s="52">
        <v>1</v>
      </c>
      <c r="H37" s="303"/>
      <c r="I37" s="52">
        <v>0</v>
      </c>
      <c r="J37" s="303"/>
      <c r="K37" s="294">
        <v>1</v>
      </c>
      <c r="L37" s="303"/>
      <c r="M37" s="51">
        <v>0</v>
      </c>
      <c r="N37" s="303"/>
      <c r="O37" s="51"/>
      <c r="P37" s="315"/>
      <c r="Q37" s="51"/>
      <c r="R37" s="315"/>
      <c r="S37" s="51"/>
      <c r="T37" s="315"/>
      <c r="U37" s="51"/>
      <c r="V37" s="315"/>
      <c r="W37" s="51"/>
      <c r="X37" s="315"/>
      <c r="Y37" s="51"/>
      <c r="Z37" s="315"/>
      <c r="AA37" s="51"/>
      <c r="AB37" s="315"/>
      <c r="AD37" s="333"/>
    </row>
    <row r="38" spans="1:30" x14ac:dyDescent="0.3">
      <c r="A38" s="98" t="s">
        <v>35</v>
      </c>
      <c r="B38" s="304">
        <v>10</v>
      </c>
      <c r="C38" s="305"/>
      <c r="D38" s="94" t="s">
        <v>202</v>
      </c>
      <c r="E38" s="59"/>
      <c r="F38" s="306">
        <v>1</v>
      </c>
      <c r="G38" s="53">
        <v>7</v>
      </c>
      <c r="H38" s="302">
        <v>1</v>
      </c>
      <c r="I38" s="54">
        <v>11</v>
      </c>
      <c r="J38" s="302">
        <v>1.5</v>
      </c>
      <c r="K38" s="293">
        <v>15</v>
      </c>
      <c r="L38" s="302">
        <v>1.5</v>
      </c>
      <c r="M38" s="54">
        <v>18</v>
      </c>
      <c r="N38" s="302">
        <v>1.5</v>
      </c>
      <c r="O38" s="53"/>
      <c r="P38" s="314"/>
      <c r="Q38" s="53"/>
      <c r="R38" s="314"/>
      <c r="S38" s="54"/>
      <c r="T38" s="302"/>
      <c r="U38" s="53"/>
      <c r="V38" s="302"/>
      <c r="W38" s="54"/>
      <c r="X38" s="302"/>
      <c r="Y38" s="54"/>
      <c r="Z38" s="302"/>
      <c r="AA38" s="53"/>
      <c r="AB38" s="314"/>
    </row>
    <row r="39" spans="1:30" ht="18" thickBot="1" x14ac:dyDescent="0.35">
      <c r="A39" s="99"/>
      <c r="B39" s="139">
        <v>1644</v>
      </c>
      <c r="C39" s="143">
        <v>1692</v>
      </c>
      <c r="D39" s="95" t="s">
        <v>205</v>
      </c>
      <c r="E39" s="60"/>
      <c r="F39" s="307"/>
      <c r="G39" s="51">
        <v>0</v>
      </c>
      <c r="H39" s="303"/>
      <c r="I39" s="52">
        <v>0.5</v>
      </c>
      <c r="J39" s="303"/>
      <c r="K39" s="294">
        <v>0</v>
      </c>
      <c r="L39" s="303"/>
      <c r="M39" s="51">
        <v>0</v>
      </c>
      <c r="N39" s="303"/>
      <c r="O39" s="52"/>
      <c r="P39" s="315"/>
      <c r="Q39" s="52"/>
      <c r="R39" s="315"/>
      <c r="S39" s="52"/>
      <c r="T39" s="303"/>
      <c r="U39" s="52"/>
      <c r="V39" s="303"/>
      <c r="W39" s="52"/>
      <c r="X39" s="303"/>
      <c r="Y39" s="52"/>
      <c r="Z39" s="303"/>
      <c r="AA39" s="51"/>
      <c r="AB39" s="315"/>
    </row>
    <row r="40" spans="1:30" x14ac:dyDescent="0.3">
      <c r="A40" s="171" t="s">
        <v>36</v>
      </c>
      <c r="B40" s="298">
        <v>19</v>
      </c>
      <c r="C40" s="299"/>
      <c r="D40" s="94" t="s">
        <v>172</v>
      </c>
      <c r="E40" s="58"/>
      <c r="F40" s="300">
        <v>0</v>
      </c>
      <c r="G40" s="49">
        <v>17</v>
      </c>
      <c r="H40" s="302">
        <v>0</v>
      </c>
      <c r="I40" s="54">
        <v>17</v>
      </c>
      <c r="J40" s="302">
        <v>1</v>
      </c>
      <c r="K40" s="228" t="s">
        <v>257</v>
      </c>
      <c r="L40" s="302">
        <v>1</v>
      </c>
      <c r="M40" s="53">
        <v>20</v>
      </c>
      <c r="N40" s="302">
        <v>1.5</v>
      </c>
      <c r="O40" s="54"/>
      <c r="P40" s="314"/>
      <c r="Q40" s="53"/>
      <c r="R40" s="314"/>
      <c r="S40" s="54"/>
      <c r="T40" s="314"/>
      <c r="U40" s="54"/>
      <c r="V40" s="314"/>
      <c r="W40" s="53"/>
      <c r="X40" s="314"/>
      <c r="Y40" s="53"/>
      <c r="Z40" s="314"/>
      <c r="AA40" s="54"/>
      <c r="AB40" s="314"/>
    </row>
    <row r="41" spans="1:30" ht="18" thickBot="1" x14ac:dyDescent="0.35">
      <c r="A41" s="172"/>
      <c r="B41" s="139">
        <v>1313</v>
      </c>
      <c r="C41" s="143">
        <v>1396</v>
      </c>
      <c r="D41" s="95" t="s">
        <v>173</v>
      </c>
      <c r="E41" s="58"/>
      <c r="F41" s="301"/>
      <c r="G41" s="52">
        <v>0</v>
      </c>
      <c r="H41" s="303"/>
      <c r="I41" s="52">
        <v>1</v>
      </c>
      <c r="J41" s="303"/>
      <c r="K41" s="229">
        <v>0</v>
      </c>
      <c r="L41" s="303"/>
      <c r="M41" s="51">
        <v>0.5</v>
      </c>
      <c r="N41" s="303"/>
      <c r="O41" s="52"/>
      <c r="P41" s="315"/>
      <c r="Q41" s="52"/>
      <c r="R41" s="315"/>
      <c r="S41" s="52"/>
      <c r="T41" s="315"/>
      <c r="U41" s="52"/>
      <c r="V41" s="315"/>
      <c r="W41" s="52"/>
      <c r="X41" s="315"/>
      <c r="Y41" s="52"/>
      <c r="Z41" s="315"/>
      <c r="AA41" s="52"/>
      <c r="AB41" s="315"/>
    </row>
    <row r="42" spans="1:30" x14ac:dyDescent="0.3">
      <c r="A42" s="98" t="s">
        <v>37</v>
      </c>
      <c r="B42" s="304">
        <v>12</v>
      </c>
      <c r="C42" s="305"/>
      <c r="D42" s="94" t="s">
        <v>177</v>
      </c>
      <c r="E42" s="58"/>
      <c r="F42" s="306">
        <v>1</v>
      </c>
      <c r="G42" s="54">
        <v>9</v>
      </c>
      <c r="H42" s="302">
        <v>1</v>
      </c>
      <c r="I42" s="228" t="s">
        <v>257</v>
      </c>
      <c r="J42" s="302">
        <v>1</v>
      </c>
      <c r="K42" s="228" t="s">
        <v>257</v>
      </c>
      <c r="L42" s="302">
        <v>1</v>
      </c>
      <c r="M42" s="228" t="s">
        <v>257</v>
      </c>
      <c r="N42" s="302">
        <v>1</v>
      </c>
      <c r="O42" s="48"/>
      <c r="P42" s="314"/>
      <c r="Q42" s="49"/>
      <c r="R42" s="302"/>
      <c r="S42" s="54"/>
      <c r="T42" s="302"/>
      <c r="U42" s="53"/>
      <c r="V42" s="302"/>
      <c r="W42" s="54"/>
      <c r="X42" s="302"/>
      <c r="Y42" s="53"/>
      <c r="Z42" s="302"/>
      <c r="AA42" s="54"/>
      <c r="AB42" s="302"/>
    </row>
    <row r="43" spans="1:30" ht="18" thickBot="1" x14ac:dyDescent="0.35">
      <c r="A43" s="99"/>
      <c r="B43" s="139">
        <v>1524</v>
      </c>
      <c r="C43" s="143">
        <v>1646</v>
      </c>
      <c r="D43" s="95" t="s">
        <v>178</v>
      </c>
      <c r="E43" s="58"/>
      <c r="F43" s="307"/>
      <c r="G43" s="52">
        <v>0</v>
      </c>
      <c r="H43" s="303"/>
      <c r="I43" s="229">
        <v>0</v>
      </c>
      <c r="J43" s="303"/>
      <c r="K43" s="229">
        <v>0</v>
      </c>
      <c r="L43" s="303"/>
      <c r="M43" s="229">
        <v>0</v>
      </c>
      <c r="N43" s="303"/>
      <c r="O43" s="52"/>
      <c r="P43" s="315"/>
      <c r="Q43" s="52"/>
      <c r="R43" s="303"/>
      <c r="S43" s="52"/>
      <c r="T43" s="303"/>
      <c r="U43" s="52"/>
      <c r="V43" s="303"/>
      <c r="W43" s="52"/>
      <c r="X43" s="303"/>
      <c r="Y43" s="52"/>
      <c r="Z43" s="303"/>
      <c r="AA43" s="52"/>
      <c r="AB43" s="303"/>
    </row>
    <row r="44" spans="1:30" x14ac:dyDescent="0.3">
      <c r="A44" s="171" t="s">
        <v>38</v>
      </c>
      <c r="B44" s="298">
        <v>20</v>
      </c>
      <c r="C44" s="299"/>
      <c r="D44" s="94" t="s">
        <v>260</v>
      </c>
      <c r="E44" s="58"/>
      <c r="F44" s="300">
        <v>0</v>
      </c>
      <c r="G44" s="53">
        <v>14</v>
      </c>
      <c r="H44" s="302">
        <v>0.5</v>
      </c>
      <c r="I44" s="54">
        <v>21</v>
      </c>
      <c r="J44" s="302">
        <v>0.5</v>
      </c>
      <c r="K44" s="53">
        <v>13</v>
      </c>
      <c r="L44" s="314">
        <v>0.5</v>
      </c>
      <c r="M44" s="54">
        <v>19</v>
      </c>
      <c r="N44" s="314">
        <v>1</v>
      </c>
      <c r="O44" s="221"/>
      <c r="P44" s="302"/>
      <c r="Q44" s="221"/>
      <c r="R44" s="302"/>
      <c r="S44" s="54"/>
      <c r="T44" s="302"/>
      <c r="U44" s="221"/>
      <c r="V44" s="302"/>
      <c r="W44" s="221"/>
      <c r="X44" s="302"/>
      <c r="Y44" s="221"/>
      <c r="Z44" s="302"/>
      <c r="AA44" s="221"/>
      <c r="AB44" s="302"/>
    </row>
    <row r="45" spans="1:30" ht="18" thickBot="1" x14ac:dyDescent="0.35">
      <c r="A45" s="172"/>
      <c r="B45" s="139">
        <v>0</v>
      </c>
      <c r="C45" s="143">
        <v>1542</v>
      </c>
      <c r="D45" s="95" t="s">
        <v>263</v>
      </c>
      <c r="E45" s="58"/>
      <c r="F45" s="301"/>
      <c r="G45" s="52">
        <v>0.5</v>
      </c>
      <c r="H45" s="303"/>
      <c r="I45" s="52">
        <v>0</v>
      </c>
      <c r="J45" s="303"/>
      <c r="K45" s="52">
        <v>0</v>
      </c>
      <c r="L45" s="315"/>
      <c r="M45" s="52">
        <v>0.5</v>
      </c>
      <c r="N45" s="315"/>
      <c r="O45" s="51"/>
      <c r="P45" s="303"/>
      <c r="Q45" s="51"/>
      <c r="R45" s="303"/>
      <c r="S45" s="52"/>
      <c r="T45" s="303"/>
      <c r="U45" s="51"/>
      <c r="V45" s="303"/>
      <c r="W45" s="51"/>
      <c r="X45" s="303"/>
      <c r="Y45" s="51"/>
      <c r="Z45" s="303"/>
      <c r="AA45" s="51"/>
      <c r="AB45" s="303"/>
    </row>
    <row r="46" spans="1:30" x14ac:dyDescent="0.3">
      <c r="A46" s="171" t="s">
        <v>62</v>
      </c>
      <c r="B46" s="298">
        <v>21</v>
      </c>
      <c r="C46" s="299"/>
      <c r="D46" s="94" t="s">
        <v>255</v>
      </c>
      <c r="E46" s="58"/>
      <c r="F46" s="300">
        <v>0</v>
      </c>
      <c r="G46" s="228" t="s">
        <v>257</v>
      </c>
      <c r="H46" s="302">
        <v>0</v>
      </c>
      <c r="I46" s="53">
        <v>20</v>
      </c>
      <c r="J46" s="302">
        <v>1</v>
      </c>
      <c r="K46" s="228" t="s">
        <v>257</v>
      </c>
      <c r="L46" s="314">
        <v>1</v>
      </c>
      <c r="M46" s="228" t="s">
        <v>257</v>
      </c>
      <c r="N46" s="314">
        <v>1</v>
      </c>
      <c r="O46" s="53"/>
      <c r="P46" s="314"/>
      <c r="Q46" s="221"/>
      <c r="R46" s="314"/>
      <c r="S46" s="53"/>
      <c r="T46" s="314"/>
      <c r="U46" s="53"/>
      <c r="V46" s="314"/>
      <c r="W46" s="221"/>
      <c r="X46" s="314"/>
      <c r="Y46" s="54"/>
      <c r="Z46" s="314"/>
      <c r="AA46" s="54"/>
      <c r="AB46" s="314"/>
    </row>
    <row r="47" spans="1:30" ht="18" thickBot="1" x14ac:dyDescent="0.35">
      <c r="A47" s="172"/>
      <c r="B47" s="139">
        <v>0</v>
      </c>
      <c r="C47" s="143">
        <v>0</v>
      </c>
      <c r="D47" s="95" t="s">
        <v>205</v>
      </c>
      <c r="E47" s="58"/>
      <c r="F47" s="301"/>
      <c r="G47" s="229">
        <v>0</v>
      </c>
      <c r="H47" s="303"/>
      <c r="I47" s="52">
        <v>1</v>
      </c>
      <c r="J47" s="303"/>
      <c r="K47" s="229">
        <v>0</v>
      </c>
      <c r="L47" s="315"/>
      <c r="M47" s="229">
        <v>0</v>
      </c>
      <c r="N47" s="315"/>
      <c r="O47" s="52"/>
      <c r="P47" s="315"/>
      <c r="Q47" s="51"/>
      <c r="R47" s="315"/>
      <c r="S47" s="52"/>
      <c r="T47" s="315"/>
      <c r="U47" s="52"/>
      <c r="V47" s="315"/>
      <c r="W47" s="52"/>
      <c r="X47" s="315"/>
      <c r="Y47" s="52"/>
      <c r="Z47" s="315"/>
      <c r="AA47" s="52"/>
      <c r="AB47" s="315"/>
    </row>
    <row r="48" spans="1:30" x14ac:dyDescent="0.3">
      <c r="B48" s="61"/>
      <c r="C48" s="61"/>
      <c r="D48" s="50"/>
      <c r="G48" s="62"/>
      <c r="H48" s="63"/>
      <c r="I48" s="62"/>
      <c r="J48" s="63"/>
      <c r="K48" s="62"/>
      <c r="L48" s="63"/>
      <c r="M48" s="56"/>
      <c r="N48" s="57"/>
      <c r="O48" s="56"/>
      <c r="P48" s="57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  <c r="AB48" s="57"/>
    </row>
    <row r="49" spans="1:28" x14ac:dyDescent="0.3">
      <c r="B49" s="64" t="str">
        <f>'Podle ELO'!A51</f>
        <v>Průměr prvních 7 ratingovaných hráčů (z FRL) - s jednobodovou bonifikací</v>
      </c>
      <c r="C49" s="64"/>
      <c r="G49" s="65"/>
      <c r="H49" s="66"/>
      <c r="I49" s="67"/>
      <c r="J49" s="67"/>
      <c r="K49" s="67"/>
      <c r="L49" s="67"/>
      <c r="M49" s="67"/>
      <c r="N49" s="67"/>
    </row>
    <row r="50" spans="1:28" x14ac:dyDescent="0.3">
      <c r="B50" s="120">
        <f>'Podle ELO'!A52</f>
        <v>1905</v>
      </c>
      <c r="C50" s="150"/>
      <c r="G50" s="65"/>
      <c r="H50" s="66"/>
      <c r="I50" s="67"/>
      <c r="J50" s="67"/>
      <c r="K50" s="67"/>
      <c r="L50" s="67"/>
      <c r="M50" s="67"/>
      <c r="N50" s="67"/>
    </row>
    <row r="51" spans="1:28" x14ac:dyDescent="0.3">
      <c r="B51" s="69"/>
      <c r="C51" s="69"/>
      <c r="G51" s="65"/>
      <c r="H51" s="66"/>
      <c r="I51" s="67"/>
      <c r="J51" s="67"/>
      <c r="K51" s="67"/>
      <c r="L51" s="67"/>
      <c r="M51" s="67"/>
      <c r="N51" s="67"/>
    </row>
    <row r="52" spans="1:28" x14ac:dyDescent="0.3">
      <c r="B52" s="64" t="s">
        <v>17</v>
      </c>
      <c r="C52" s="64"/>
      <c r="D52" s="38"/>
      <c r="G52" s="67">
        <f>'Podle ELO'!F54</f>
        <v>8</v>
      </c>
      <c r="H52" s="67"/>
      <c r="I52" s="67">
        <f>'Podle ELO'!H54</f>
        <v>8</v>
      </c>
      <c r="J52" s="67"/>
      <c r="K52" s="67">
        <f>'Podle ELO'!J54</f>
        <v>7</v>
      </c>
      <c r="L52" s="67"/>
      <c r="M52" s="67">
        <f>'Podle ELO'!L54</f>
        <v>8</v>
      </c>
      <c r="N52" s="67"/>
      <c r="O52" s="67">
        <f>'Podle ELO'!N54</f>
        <v>0</v>
      </c>
      <c r="P52" s="67"/>
      <c r="Q52" s="67">
        <f>'Podle ELO'!P54</f>
        <v>0</v>
      </c>
      <c r="S52" s="67">
        <f>'Podle ELO'!R54</f>
        <v>0</v>
      </c>
      <c r="T52" s="67"/>
      <c r="U52" s="67">
        <f>'Podle ELO'!T54</f>
        <v>0</v>
      </c>
      <c r="V52" s="67"/>
      <c r="W52" s="67">
        <f>'Podle ELO'!V54</f>
        <v>0</v>
      </c>
      <c r="X52" s="67"/>
      <c r="Y52" s="67">
        <f>'Podle ELO'!X54</f>
        <v>0</v>
      </c>
      <c r="Z52" s="67"/>
      <c r="AA52" s="67">
        <f>'Podle ELO'!Z54</f>
        <v>0</v>
      </c>
      <c r="AB52" s="67"/>
    </row>
    <row r="53" spans="1:28" s="76" customFormat="1" x14ac:dyDescent="0.3">
      <c r="A53" s="84"/>
      <c r="B53" s="70" t="s">
        <v>69</v>
      </c>
      <c r="C53" s="70"/>
      <c r="D53" s="71"/>
      <c r="E53" s="72"/>
      <c r="F53" s="73"/>
      <c r="G53" s="74">
        <f>'Podle ELO'!F55</f>
        <v>1</v>
      </c>
      <c r="H53" s="74"/>
      <c r="I53" s="74">
        <f>'Podle ELO'!H55</f>
        <v>1</v>
      </c>
      <c r="J53" s="74"/>
      <c r="K53" s="74">
        <f>'Podle ELO'!J55</f>
        <v>0</v>
      </c>
      <c r="L53" s="74"/>
      <c r="M53" s="74">
        <f>'Podle ELO'!L55</f>
        <v>0</v>
      </c>
      <c r="N53" s="74"/>
      <c r="O53" s="74">
        <f>'Podle ELO'!N55</f>
        <v>0</v>
      </c>
      <c r="P53" s="74"/>
      <c r="Q53" s="74">
        <f>'Podle ELO'!P55</f>
        <v>0</v>
      </c>
      <c r="S53" s="74">
        <f>'Podle ELO'!R55</f>
        <v>0</v>
      </c>
      <c r="T53" s="74"/>
      <c r="U53" s="74">
        <f>'Podle ELO'!T55</f>
        <v>0</v>
      </c>
      <c r="V53" s="74"/>
      <c r="W53" s="74">
        <f>'Podle ELO'!V55</f>
        <v>0</v>
      </c>
      <c r="X53" s="74"/>
      <c r="Y53" s="74">
        <f>'Podle ELO'!X55</f>
        <v>0</v>
      </c>
      <c r="Z53" s="74"/>
      <c r="AA53" s="74">
        <f>'Podle ELO'!Z55</f>
        <v>2</v>
      </c>
      <c r="AB53" s="74"/>
    </row>
    <row r="54" spans="1:28" s="42" customFormat="1" x14ac:dyDescent="0.3">
      <c r="A54" s="85"/>
      <c r="B54" s="77" t="s">
        <v>18</v>
      </c>
      <c r="C54" s="77"/>
      <c r="D54" s="78"/>
      <c r="E54" s="47"/>
      <c r="F54" s="79"/>
      <c r="G54" s="80">
        <f>'Podle ELO'!F56</f>
        <v>9</v>
      </c>
      <c r="H54" s="80"/>
      <c r="I54" s="80">
        <f>'Podle ELO'!H56</f>
        <v>18</v>
      </c>
      <c r="J54" s="80"/>
      <c r="K54" s="80">
        <f>'Podle ELO'!J56</f>
        <v>25</v>
      </c>
      <c r="L54" s="80"/>
      <c r="M54" s="80">
        <f>'Podle ELO'!L56</f>
        <v>33</v>
      </c>
      <c r="N54" s="80"/>
      <c r="O54" s="80">
        <f>'Podle ELO'!N56</f>
        <v>33</v>
      </c>
      <c r="P54" s="80"/>
      <c r="Q54" s="80">
        <f>'Podle ELO'!P56</f>
        <v>33</v>
      </c>
      <c r="S54" s="80">
        <f>'Podle ELO'!R56</f>
        <v>33</v>
      </c>
      <c r="T54" s="80"/>
      <c r="U54" s="80">
        <f>'Podle ELO'!T56</f>
        <v>33</v>
      </c>
      <c r="V54" s="80"/>
      <c r="W54" s="80">
        <f>'Podle ELO'!V56</f>
        <v>33</v>
      </c>
      <c r="X54" s="80"/>
      <c r="Y54" s="80">
        <f>'Podle ELO'!X56</f>
        <v>33</v>
      </c>
      <c r="Z54" s="80"/>
      <c r="AA54" s="80">
        <f>'Podle ELO'!Z56</f>
        <v>35</v>
      </c>
      <c r="AB54" s="80"/>
    </row>
    <row r="55" spans="1:28" x14ac:dyDescent="0.3">
      <c r="G55" s="67"/>
      <c r="H55" s="67"/>
      <c r="I55" s="67"/>
      <c r="J55" s="67"/>
      <c r="K55" s="67"/>
      <c r="L55" s="67"/>
      <c r="M55" s="67"/>
      <c r="N55" s="67"/>
    </row>
    <row r="56" spans="1:28" x14ac:dyDescent="0.3">
      <c r="G56" s="67"/>
      <c r="H56" s="67"/>
      <c r="I56" s="67"/>
      <c r="J56" s="67"/>
      <c r="K56" s="67"/>
      <c r="L56" s="67"/>
      <c r="M56" s="67"/>
      <c r="N56" s="67"/>
    </row>
    <row r="57" spans="1:28" x14ac:dyDescent="0.3">
      <c r="G57" s="67"/>
      <c r="H57" s="67"/>
      <c r="I57" s="67"/>
      <c r="J57" s="67"/>
      <c r="K57" s="67"/>
      <c r="L57" s="67"/>
      <c r="M57" s="67"/>
      <c r="N57" s="67"/>
    </row>
    <row r="58" spans="1:28" x14ac:dyDescent="0.3">
      <c r="G58" s="67"/>
      <c r="H58" s="67"/>
      <c r="I58" s="67"/>
      <c r="J58" s="67"/>
      <c r="K58" s="67"/>
      <c r="L58" s="67"/>
      <c r="M58" s="67"/>
      <c r="N58" s="67"/>
    </row>
  </sheetData>
  <mergeCells count="312">
    <mergeCell ref="B24:C24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AD24:AD25"/>
    <mergeCell ref="H8:H9"/>
    <mergeCell ref="P14:P15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AD26:AD27"/>
    <mergeCell ref="AD28:AD29"/>
    <mergeCell ref="AD30:AD31"/>
    <mergeCell ref="AD32:AD33"/>
    <mergeCell ref="AD34:AD35"/>
    <mergeCell ref="AD36:AD37"/>
    <mergeCell ref="AB36:AB37"/>
    <mergeCell ref="Z34:Z35"/>
    <mergeCell ref="AB34:AB35"/>
    <mergeCell ref="AB32:AB33"/>
    <mergeCell ref="Z32:Z33"/>
    <mergeCell ref="Z28:Z29"/>
    <mergeCell ref="Z26:Z27"/>
    <mergeCell ref="X36:X37"/>
    <mergeCell ref="H36:H37"/>
    <mergeCell ref="J36:J37"/>
    <mergeCell ref="L36:L37"/>
    <mergeCell ref="Z36:Z37"/>
    <mergeCell ref="T36:T37"/>
    <mergeCell ref="V36:V37"/>
    <mergeCell ref="N36:N37"/>
    <mergeCell ref="B36:C36"/>
    <mergeCell ref="F36:F37"/>
    <mergeCell ref="P36:P37"/>
    <mergeCell ref="R36:R37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14:F15"/>
    <mergeCell ref="L30:L31"/>
    <mergeCell ref="L32:L33"/>
    <mergeCell ref="N30:N31"/>
    <mergeCell ref="F8:F9"/>
    <mergeCell ref="N10:N11"/>
    <mergeCell ref="P10:P11"/>
    <mergeCell ref="P22:P23"/>
    <mergeCell ref="F24:F25"/>
    <mergeCell ref="H24:H25"/>
    <mergeCell ref="J24:J25"/>
    <mergeCell ref="L24:L25"/>
    <mergeCell ref="H18:H19"/>
    <mergeCell ref="J18:J19"/>
    <mergeCell ref="L18:L19"/>
    <mergeCell ref="L20:L21"/>
    <mergeCell ref="L22:L23"/>
    <mergeCell ref="L26:L27"/>
    <mergeCell ref="H16:H17"/>
    <mergeCell ref="F16:F17"/>
    <mergeCell ref="J16:J17"/>
    <mergeCell ref="L16:L17"/>
    <mergeCell ref="N16:N17"/>
    <mergeCell ref="N26:N27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J12:J13"/>
    <mergeCell ref="L12:L13"/>
    <mergeCell ref="J14:J15"/>
    <mergeCell ref="L14:L15"/>
    <mergeCell ref="P12:P13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U5:V5"/>
    <mergeCell ref="V8:V9"/>
    <mergeCell ref="X12:X13"/>
    <mergeCell ref="Z12:Z13"/>
    <mergeCell ref="B14:C14"/>
    <mergeCell ref="I4:J4"/>
    <mergeCell ref="G4:H4"/>
    <mergeCell ref="V26:V27"/>
    <mergeCell ref="X26:X27"/>
    <mergeCell ref="Z16:Z17"/>
    <mergeCell ref="Z20:Z21"/>
    <mergeCell ref="Z24:Z25"/>
    <mergeCell ref="X22:X23"/>
    <mergeCell ref="AB26:AB27"/>
    <mergeCell ref="AB28:AB29"/>
    <mergeCell ref="T24:T25"/>
    <mergeCell ref="T20:T21"/>
    <mergeCell ref="V20:V21"/>
    <mergeCell ref="X20:X21"/>
    <mergeCell ref="AB22:AB23"/>
    <mergeCell ref="V24:V25"/>
    <mergeCell ref="X24:X25"/>
    <mergeCell ref="T16:T17"/>
    <mergeCell ref="V16:V17"/>
    <mergeCell ref="B10:C10"/>
    <mergeCell ref="F10:F11"/>
    <mergeCell ref="H10:H11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F22:F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30:R31"/>
    <mergeCell ref="T30:T31"/>
    <mergeCell ref="V30:V31"/>
    <mergeCell ref="X30:X31"/>
    <mergeCell ref="Z30:Z31"/>
    <mergeCell ref="AB30:AB31"/>
    <mergeCell ref="R10:R11"/>
    <mergeCell ref="V10:V11"/>
    <mergeCell ref="AB12:AB13"/>
    <mergeCell ref="AB14:AB15"/>
    <mergeCell ref="R8:R9"/>
    <mergeCell ref="AB20:AB21"/>
    <mergeCell ref="T6:T7"/>
    <mergeCell ref="R6:R7"/>
    <mergeCell ref="S5:T5"/>
    <mergeCell ref="T8:T9"/>
    <mergeCell ref="W4:X4"/>
    <mergeCell ref="N22:N23"/>
    <mergeCell ref="N18:N19"/>
    <mergeCell ref="P18:P19"/>
    <mergeCell ref="R18:R19"/>
    <mergeCell ref="V18:V19"/>
    <mergeCell ref="X18:X19"/>
    <mergeCell ref="V14:V15"/>
    <mergeCell ref="X14:X15"/>
    <mergeCell ref="N14:N15"/>
    <mergeCell ref="X8:X9"/>
    <mergeCell ref="N20:N21"/>
    <mergeCell ref="R22:R23"/>
    <mergeCell ref="V22:V23"/>
    <mergeCell ref="T22:T23"/>
    <mergeCell ref="P20:P21"/>
    <mergeCell ref="T18:T19"/>
    <mergeCell ref="T14:T15"/>
    <mergeCell ref="R14:R15"/>
    <mergeCell ref="P26:P27"/>
    <mergeCell ref="R26:R27"/>
    <mergeCell ref="T26:T27"/>
    <mergeCell ref="T28:T29"/>
    <mergeCell ref="P24:P25"/>
    <mergeCell ref="R24:R25"/>
    <mergeCell ref="N24:N25"/>
    <mergeCell ref="N28:N29"/>
    <mergeCell ref="P28:P29"/>
    <mergeCell ref="L28:L29"/>
    <mergeCell ref="R28:R29"/>
    <mergeCell ref="X28:X29"/>
    <mergeCell ref="V28:V29"/>
    <mergeCell ref="T32:T33"/>
    <mergeCell ref="R34:R35"/>
    <mergeCell ref="N32:N33"/>
    <mergeCell ref="R32:R33"/>
    <mergeCell ref="P30:P31"/>
    <mergeCell ref="V34:V35"/>
    <mergeCell ref="T34:T35"/>
    <mergeCell ref="L34:L35"/>
    <mergeCell ref="N34:N35"/>
    <mergeCell ref="X32:X33"/>
    <mergeCell ref="V32:V33"/>
    <mergeCell ref="P34:P35"/>
    <mergeCell ref="X34:X35"/>
    <mergeCell ref="P32:P33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H42:H43"/>
    <mergeCell ref="J42:J43"/>
    <mergeCell ref="B44:C44"/>
    <mergeCell ref="F44:F45"/>
    <mergeCell ref="H44:H45"/>
    <mergeCell ref="J44:J4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showGridLines="0" showRuler="0" zoomScale="85" zoomScaleNormal="85" workbookViewId="0">
      <pane ySplit="4" topLeftCell="A29" activePane="bottomLeft" state="frozen"/>
      <selection pane="bottomLeft" activeCell="A43" sqref="A43:M46"/>
    </sheetView>
  </sheetViews>
  <sheetFormatPr defaultColWidth="8.7109375" defaultRowHeight="17.25" x14ac:dyDescent="0.3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4" style="41" bestFit="1" customWidth="1"/>
    <col min="26" max="26" width="4.140625" style="41" customWidth="1"/>
    <col min="27" max="27" width="4.4257812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 x14ac:dyDescent="0.3">
      <c r="A1" s="37" t="s">
        <v>0</v>
      </c>
      <c r="B1" s="140"/>
      <c r="Q1" s="42" t="s">
        <v>214</v>
      </c>
    </row>
    <row r="2" spans="1:29" ht="18" thickBot="1" x14ac:dyDescent="0.35"/>
    <row r="3" spans="1:29" s="45" customFormat="1" x14ac:dyDescent="0.3">
      <c r="A3" s="316" t="s">
        <v>2</v>
      </c>
      <c r="B3" s="317"/>
      <c r="C3" s="132" t="s">
        <v>3</v>
      </c>
      <c r="D3" s="44"/>
      <c r="E3" s="121" t="s">
        <v>15</v>
      </c>
      <c r="F3" s="326" t="s">
        <v>4</v>
      </c>
      <c r="G3" s="317"/>
      <c r="H3" s="316" t="s">
        <v>5</v>
      </c>
      <c r="I3" s="317"/>
      <c r="J3" s="316" t="s">
        <v>6</v>
      </c>
      <c r="K3" s="317"/>
      <c r="L3" s="316" t="s">
        <v>7</v>
      </c>
      <c r="M3" s="317"/>
      <c r="N3" s="316" t="s">
        <v>8</v>
      </c>
      <c r="O3" s="317"/>
      <c r="P3" s="316" t="s">
        <v>9</v>
      </c>
      <c r="Q3" s="317"/>
      <c r="R3" s="316" t="s">
        <v>10</v>
      </c>
      <c r="S3" s="317"/>
      <c r="T3" s="316" t="s">
        <v>11</v>
      </c>
      <c r="U3" s="317"/>
      <c r="V3" s="316" t="s">
        <v>12</v>
      </c>
      <c r="W3" s="317"/>
      <c r="X3" s="316" t="s">
        <v>13</v>
      </c>
      <c r="Y3" s="317"/>
      <c r="Z3" s="316" t="s">
        <v>14</v>
      </c>
      <c r="AA3" s="317"/>
      <c r="AC3" s="205" t="s">
        <v>158</v>
      </c>
    </row>
    <row r="4" spans="1:29" s="45" customFormat="1" ht="18" thickBot="1" x14ac:dyDescent="0.35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27" t="s">
        <v>215</v>
      </c>
      <c r="G4" s="321"/>
      <c r="H4" s="320" t="s">
        <v>216</v>
      </c>
      <c r="I4" s="321"/>
      <c r="J4" s="320" t="s">
        <v>217</v>
      </c>
      <c r="K4" s="321"/>
      <c r="L4" s="320" t="s">
        <v>218</v>
      </c>
      <c r="M4" s="321"/>
      <c r="N4" s="320" t="s">
        <v>219</v>
      </c>
      <c r="O4" s="321"/>
      <c r="P4" s="320" t="s">
        <v>220</v>
      </c>
      <c r="Q4" s="321"/>
      <c r="R4" s="320" t="s">
        <v>221</v>
      </c>
      <c r="S4" s="321"/>
      <c r="T4" s="320" t="s">
        <v>222</v>
      </c>
      <c r="U4" s="321"/>
      <c r="V4" s="320" t="s">
        <v>223</v>
      </c>
      <c r="W4" s="321"/>
      <c r="X4" s="320" t="s">
        <v>224</v>
      </c>
      <c r="Y4" s="321"/>
      <c r="Z4" s="320" t="s">
        <v>225</v>
      </c>
      <c r="AA4" s="321"/>
      <c r="AC4" s="87" t="s">
        <v>148</v>
      </c>
    </row>
    <row r="5" spans="1:29" x14ac:dyDescent="0.3">
      <c r="A5" s="308">
        <v>1</v>
      </c>
      <c r="B5" s="309"/>
      <c r="C5" s="94" t="s">
        <v>250</v>
      </c>
      <c r="D5" s="59"/>
      <c r="E5" s="310">
        <v>2</v>
      </c>
      <c r="F5" s="53">
        <v>5</v>
      </c>
      <c r="G5" s="312">
        <v>2</v>
      </c>
      <c r="H5" s="228" t="s">
        <v>257</v>
      </c>
      <c r="I5" s="314">
        <v>2</v>
      </c>
      <c r="J5" s="53">
        <v>6</v>
      </c>
      <c r="K5" s="314">
        <v>2.5</v>
      </c>
      <c r="L5" s="228" t="s">
        <v>257</v>
      </c>
      <c r="M5" s="314">
        <v>2.5</v>
      </c>
      <c r="N5" s="53"/>
      <c r="O5" s="314"/>
      <c r="P5" s="49"/>
      <c r="Q5" s="314"/>
      <c r="R5" s="54"/>
      <c r="S5" s="314"/>
      <c r="T5" s="53"/>
      <c r="U5" s="314"/>
      <c r="V5" s="54"/>
      <c r="W5" s="314"/>
      <c r="X5" s="54"/>
      <c r="Y5" s="314"/>
      <c r="Z5" s="53"/>
      <c r="AA5" s="314"/>
      <c r="AC5" s="336">
        <f>ELO!P5</f>
        <v>1837.5</v>
      </c>
    </row>
    <row r="6" spans="1:29" ht="18" thickBot="1" x14ac:dyDescent="0.35">
      <c r="A6" s="139">
        <v>2034</v>
      </c>
      <c r="B6" s="143">
        <v>2063</v>
      </c>
      <c r="C6" s="95" t="s">
        <v>251</v>
      </c>
      <c r="D6" s="60"/>
      <c r="E6" s="311"/>
      <c r="F6" s="51">
        <v>0</v>
      </c>
      <c r="G6" s="313"/>
      <c r="H6" s="229">
        <v>0</v>
      </c>
      <c r="I6" s="315"/>
      <c r="J6" s="52">
        <v>0.5</v>
      </c>
      <c r="K6" s="315"/>
      <c r="L6" s="229">
        <v>0</v>
      </c>
      <c r="M6" s="315"/>
      <c r="N6" s="52"/>
      <c r="O6" s="315"/>
      <c r="P6" s="52"/>
      <c r="Q6" s="315"/>
      <c r="R6" s="52"/>
      <c r="S6" s="315"/>
      <c r="T6" s="52"/>
      <c r="U6" s="315"/>
      <c r="V6" s="52"/>
      <c r="W6" s="315"/>
      <c r="X6" s="52"/>
      <c r="Y6" s="315"/>
      <c r="Z6" s="52"/>
      <c r="AA6" s="315"/>
      <c r="AC6" s="335"/>
    </row>
    <row r="7" spans="1:29" x14ac:dyDescent="0.3">
      <c r="A7" s="308">
        <v>2</v>
      </c>
      <c r="B7" s="309"/>
      <c r="C7" s="94" t="s">
        <v>84</v>
      </c>
      <c r="D7" s="59"/>
      <c r="E7" s="310">
        <v>2</v>
      </c>
      <c r="F7" s="53">
        <v>8</v>
      </c>
      <c r="G7" s="324">
        <v>3</v>
      </c>
      <c r="H7" s="54">
        <v>3</v>
      </c>
      <c r="I7" s="312">
        <v>3.5</v>
      </c>
      <c r="J7" s="53">
        <v>5</v>
      </c>
      <c r="K7" s="324">
        <v>4.5</v>
      </c>
      <c r="L7" s="53">
        <v>3</v>
      </c>
      <c r="M7" s="324">
        <v>5</v>
      </c>
      <c r="N7" s="54"/>
      <c r="O7" s="314"/>
      <c r="P7" s="54"/>
      <c r="Q7" s="314"/>
      <c r="R7" s="53"/>
      <c r="S7" s="314"/>
      <c r="T7" s="48"/>
      <c r="U7" s="314"/>
      <c r="V7" s="53"/>
      <c r="W7" s="314"/>
      <c r="X7" s="53"/>
      <c r="Y7" s="314"/>
      <c r="Z7" s="54"/>
      <c r="AA7" s="314"/>
      <c r="AC7" s="334">
        <f>ELO!P6</f>
        <v>1880.5</v>
      </c>
    </row>
    <row r="8" spans="1:29" ht="18" thickBot="1" x14ac:dyDescent="0.35">
      <c r="A8" s="139">
        <v>1988</v>
      </c>
      <c r="B8" s="143">
        <v>1950</v>
      </c>
      <c r="C8" s="95" t="s">
        <v>85</v>
      </c>
      <c r="D8" s="60"/>
      <c r="E8" s="311"/>
      <c r="F8" s="51">
        <v>1</v>
      </c>
      <c r="G8" s="325"/>
      <c r="H8" s="51">
        <v>0.5</v>
      </c>
      <c r="I8" s="313"/>
      <c r="J8" s="51">
        <v>1</v>
      </c>
      <c r="K8" s="325"/>
      <c r="L8" s="51">
        <v>0.5</v>
      </c>
      <c r="M8" s="325"/>
      <c r="N8" s="52"/>
      <c r="O8" s="315"/>
      <c r="P8" s="52"/>
      <c r="Q8" s="315"/>
      <c r="R8" s="52"/>
      <c r="S8" s="315"/>
      <c r="T8" s="52"/>
      <c r="U8" s="315"/>
      <c r="V8" s="52"/>
      <c r="W8" s="315"/>
      <c r="X8" s="52"/>
      <c r="Y8" s="315"/>
      <c r="Z8" s="52"/>
      <c r="AA8" s="315"/>
      <c r="AC8" s="335"/>
    </row>
    <row r="9" spans="1:29" x14ac:dyDescent="0.3">
      <c r="A9" s="308">
        <v>3</v>
      </c>
      <c r="B9" s="309"/>
      <c r="C9" s="94" t="s">
        <v>255</v>
      </c>
      <c r="D9" s="59"/>
      <c r="E9" s="310">
        <v>2</v>
      </c>
      <c r="F9" s="48">
        <v>6</v>
      </c>
      <c r="G9" s="324">
        <v>3</v>
      </c>
      <c r="H9" s="53">
        <v>2</v>
      </c>
      <c r="I9" s="312">
        <v>3.5</v>
      </c>
      <c r="J9" s="53">
        <v>7</v>
      </c>
      <c r="K9" s="324">
        <v>4.5</v>
      </c>
      <c r="L9" s="53">
        <v>2</v>
      </c>
      <c r="M9" s="324">
        <v>5</v>
      </c>
      <c r="N9" s="221"/>
      <c r="O9" s="302"/>
      <c r="P9" s="221"/>
      <c r="Q9" s="302"/>
      <c r="R9" s="54"/>
      <c r="S9" s="302"/>
      <c r="T9" s="221"/>
      <c r="U9" s="302"/>
      <c r="V9" s="221"/>
      <c r="W9" s="302"/>
      <c r="X9" s="221"/>
      <c r="Y9" s="302"/>
      <c r="Z9" s="221"/>
      <c r="AA9" s="302"/>
      <c r="AC9" s="334">
        <f>ELO!P7</f>
        <v>1892.5</v>
      </c>
    </row>
    <row r="10" spans="1:29" ht="18" thickBot="1" x14ac:dyDescent="0.35">
      <c r="A10" s="139">
        <v>1959</v>
      </c>
      <c r="B10" s="143">
        <v>1954</v>
      </c>
      <c r="C10" s="95" t="s">
        <v>256</v>
      </c>
      <c r="D10" s="60"/>
      <c r="E10" s="311"/>
      <c r="F10" s="52">
        <v>1</v>
      </c>
      <c r="G10" s="325"/>
      <c r="H10" s="51">
        <v>0.5</v>
      </c>
      <c r="I10" s="313"/>
      <c r="J10" s="51">
        <v>1</v>
      </c>
      <c r="K10" s="325"/>
      <c r="L10" s="51">
        <v>0.5</v>
      </c>
      <c r="M10" s="325"/>
      <c r="N10" s="51"/>
      <c r="O10" s="303"/>
      <c r="P10" s="51"/>
      <c r="Q10" s="303"/>
      <c r="R10" s="52"/>
      <c r="S10" s="303"/>
      <c r="T10" s="51"/>
      <c r="U10" s="303"/>
      <c r="V10" s="51"/>
      <c r="W10" s="303"/>
      <c r="X10" s="51"/>
      <c r="Y10" s="303"/>
      <c r="Z10" s="51"/>
      <c r="AA10" s="303"/>
      <c r="AC10" s="335"/>
    </row>
    <row r="11" spans="1:29" x14ac:dyDescent="0.3">
      <c r="A11" s="308">
        <v>4</v>
      </c>
      <c r="B11" s="309"/>
      <c r="C11" s="94" t="s">
        <v>254</v>
      </c>
      <c r="D11" s="59"/>
      <c r="E11" s="310">
        <v>2</v>
      </c>
      <c r="F11" s="228" t="s">
        <v>257</v>
      </c>
      <c r="G11" s="312">
        <v>2</v>
      </c>
      <c r="H11" s="48">
        <v>5</v>
      </c>
      <c r="I11" s="314">
        <v>2</v>
      </c>
      <c r="J11" s="228" t="s">
        <v>257</v>
      </c>
      <c r="K11" s="302">
        <v>2</v>
      </c>
      <c r="L11" s="228" t="s">
        <v>257</v>
      </c>
      <c r="M11" s="314">
        <v>2</v>
      </c>
      <c r="N11" s="54"/>
      <c r="O11" s="314"/>
      <c r="P11" s="49"/>
      <c r="Q11" s="314"/>
      <c r="R11" s="48"/>
      <c r="S11" s="314"/>
      <c r="T11" s="53"/>
      <c r="U11" s="302"/>
      <c r="V11" s="53"/>
      <c r="W11" s="302"/>
      <c r="X11" s="54"/>
      <c r="Y11" s="314"/>
      <c r="Z11" s="53"/>
      <c r="AA11" s="302"/>
      <c r="AC11" s="334">
        <f>ELO!P8</f>
        <v>1857</v>
      </c>
    </row>
    <row r="12" spans="1:29" ht="18" thickBot="1" x14ac:dyDescent="0.35">
      <c r="A12" s="139">
        <v>1904</v>
      </c>
      <c r="B12" s="143">
        <v>1905</v>
      </c>
      <c r="C12" s="95" t="s">
        <v>173</v>
      </c>
      <c r="D12" s="60"/>
      <c r="E12" s="311"/>
      <c r="F12" s="229">
        <v>0</v>
      </c>
      <c r="G12" s="313"/>
      <c r="H12" s="52">
        <v>0</v>
      </c>
      <c r="I12" s="315"/>
      <c r="J12" s="229">
        <v>0</v>
      </c>
      <c r="K12" s="303"/>
      <c r="L12" s="229">
        <v>0</v>
      </c>
      <c r="M12" s="315"/>
      <c r="N12" s="51"/>
      <c r="O12" s="315"/>
      <c r="P12" s="52"/>
      <c r="Q12" s="315"/>
      <c r="R12" s="52"/>
      <c r="S12" s="315"/>
      <c r="T12" s="52"/>
      <c r="U12" s="303"/>
      <c r="V12" s="52"/>
      <c r="W12" s="303"/>
      <c r="X12" s="52"/>
      <c r="Y12" s="315"/>
      <c r="Z12" s="51"/>
      <c r="AA12" s="303"/>
      <c r="AC12" s="335"/>
    </row>
    <row r="13" spans="1:29" x14ac:dyDescent="0.3">
      <c r="A13" s="308">
        <v>5</v>
      </c>
      <c r="B13" s="309"/>
      <c r="C13" s="135" t="s">
        <v>252</v>
      </c>
      <c r="D13" s="59"/>
      <c r="E13" s="310">
        <v>2</v>
      </c>
      <c r="F13" s="48">
        <v>1</v>
      </c>
      <c r="G13" s="324">
        <v>3</v>
      </c>
      <c r="H13" s="53">
        <v>4</v>
      </c>
      <c r="I13" s="324">
        <v>4</v>
      </c>
      <c r="J13" s="54">
        <v>2</v>
      </c>
      <c r="K13" s="312">
        <v>4</v>
      </c>
      <c r="L13" s="53">
        <v>7</v>
      </c>
      <c r="M13" s="324">
        <v>5</v>
      </c>
      <c r="N13" s="53"/>
      <c r="O13" s="314"/>
      <c r="P13" s="54"/>
      <c r="Q13" s="302"/>
      <c r="R13" s="53"/>
      <c r="S13" s="314"/>
      <c r="T13" s="54"/>
      <c r="U13" s="314"/>
      <c r="V13" s="54"/>
      <c r="W13" s="302"/>
      <c r="X13" s="53"/>
      <c r="Y13" s="302"/>
      <c r="Z13" s="221"/>
      <c r="AA13" s="314"/>
      <c r="AC13" s="334">
        <f>ELO!P9</f>
        <v>1925.5</v>
      </c>
    </row>
    <row r="14" spans="1:29" ht="18" thickBot="1" x14ac:dyDescent="0.35">
      <c r="A14" s="139">
        <v>1857</v>
      </c>
      <c r="B14" s="143">
        <v>1921</v>
      </c>
      <c r="C14" s="136" t="s">
        <v>253</v>
      </c>
      <c r="D14" s="60"/>
      <c r="E14" s="311"/>
      <c r="F14" s="51">
        <v>1</v>
      </c>
      <c r="G14" s="325"/>
      <c r="H14" s="52">
        <v>1</v>
      </c>
      <c r="I14" s="325"/>
      <c r="J14" s="52">
        <v>0</v>
      </c>
      <c r="K14" s="313"/>
      <c r="L14" s="51">
        <v>1</v>
      </c>
      <c r="M14" s="325"/>
      <c r="N14" s="52"/>
      <c r="O14" s="315"/>
      <c r="P14" s="52"/>
      <c r="Q14" s="303"/>
      <c r="R14" s="52"/>
      <c r="S14" s="315"/>
      <c r="T14" s="52"/>
      <c r="U14" s="315"/>
      <c r="V14" s="52"/>
      <c r="W14" s="303"/>
      <c r="X14" s="52"/>
      <c r="Y14" s="303"/>
      <c r="Z14" s="51"/>
      <c r="AA14" s="315"/>
      <c r="AC14" s="335"/>
    </row>
    <row r="15" spans="1:29" x14ac:dyDescent="0.3">
      <c r="A15" s="308">
        <v>6</v>
      </c>
      <c r="B15" s="309"/>
      <c r="C15" s="94" t="s">
        <v>203</v>
      </c>
      <c r="D15" s="59"/>
      <c r="E15" s="310">
        <v>2</v>
      </c>
      <c r="F15" s="53">
        <v>3</v>
      </c>
      <c r="G15" s="312">
        <v>2</v>
      </c>
      <c r="H15" s="54">
        <v>8</v>
      </c>
      <c r="I15" s="302">
        <v>2.5</v>
      </c>
      <c r="J15" s="53">
        <v>1</v>
      </c>
      <c r="K15" s="318">
        <v>3</v>
      </c>
      <c r="L15" s="54">
        <v>13</v>
      </c>
      <c r="M15" s="312">
        <v>4</v>
      </c>
      <c r="N15" s="54"/>
      <c r="O15" s="302"/>
      <c r="P15" s="54"/>
      <c r="Q15" s="302"/>
      <c r="R15" s="53"/>
      <c r="S15" s="302"/>
      <c r="T15" s="221"/>
      <c r="U15" s="302"/>
      <c r="V15" s="54"/>
      <c r="W15" s="302"/>
      <c r="X15" s="53"/>
      <c r="Y15" s="314"/>
      <c r="Z15" s="53"/>
      <c r="AA15" s="314"/>
      <c r="AC15" s="334">
        <f>ELO!P10</f>
        <v>1813</v>
      </c>
    </row>
    <row r="16" spans="1:29" ht="18" thickBot="1" x14ac:dyDescent="0.35">
      <c r="A16" s="139">
        <v>1818</v>
      </c>
      <c r="B16" s="143">
        <v>1826</v>
      </c>
      <c r="C16" s="95" t="s">
        <v>204</v>
      </c>
      <c r="D16" s="60"/>
      <c r="E16" s="311"/>
      <c r="F16" s="52">
        <v>0</v>
      </c>
      <c r="G16" s="313"/>
      <c r="H16" s="52">
        <v>0.5</v>
      </c>
      <c r="I16" s="303"/>
      <c r="J16" s="51">
        <v>0.5</v>
      </c>
      <c r="K16" s="319"/>
      <c r="L16" s="52">
        <v>1</v>
      </c>
      <c r="M16" s="313"/>
      <c r="N16" s="52"/>
      <c r="O16" s="303"/>
      <c r="P16" s="52"/>
      <c r="Q16" s="303"/>
      <c r="R16" s="52"/>
      <c r="S16" s="303"/>
      <c r="T16" s="51"/>
      <c r="U16" s="303"/>
      <c r="V16" s="52"/>
      <c r="W16" s="303"/>
      <c r="X16" s="52"/>
      <c r="Y16" s="315"/>
      <c r="Z16" s="52"/>
      <c r="AA16" s="315"/>
      <c r="AC16" s="335"/>
    </row>
    <row r="17" spans="1:29" x14ac:dyDescent="0.3">
      <c r="A17" s="308">
        <v>7</v>
      </c>
      <c r="B17" s="309"/>
      <c r="C17" s="94" t="s">
        <v>168</v>
      </c>
      <c r="D17" s="59"/>
      <c r="E17" s="310">
        <v>2</v>
      </c>
      <c r="F17" s="48">
        <v>10</v>
      </c>
      <c r="G17" s="324">
        <v>3</v>
      </c>
      <c r="H17" s="53">
        <v>15</v>
      </c>
      <c r="I17" s="324">
        <v>4</v>
      </c>
      <c r="J17" s="53">
        <v>3</v>
      </c>
      <c r="K17" s="312">
        <v>4</v>
      </c>
      <c r="L17" s="48">
        <v>5</v>
      </c>
      <c r="M17" s="312">
        <v>4</v>
      </c>
      <c r="N17" s="49"/>
      <c r="O17" s="302"/>
      <c r="P17" s="48"/>
      <c r="Q17" s="302"/>
      <c r="R17" s="49"/>
      <c r="S17" s="302"/>
      <c r="T17" s="54"/>
      <c r="U17" s="302"/>
      <c r="V17" s="53"/>
      <c r="W17" s="314"/>
      <c r="X17" s="54"/>
      <c r="Y17" s="314"/>
      <c r="Z17" s="54"/>
      <c r="AA17" s="302"/>
      <c r="AC17" s="336">
        <f>ELO!P11</f>
        <v>1732.25</v>
      </c>
    </row>
    <row r="18" spans="1:29" ht="18" thickBot="1" x14ac:dyDescent="0.35">
      <c r="A18" s="139">
        <v>1776</v>
      </c>
      <c r="B18" s="143">
        <v>1716</v>
      </c>
      <c r="C18" s="95" t="s">
        <v>169</v>
      </c>
      <c r="D18" s="60"/>
      <c r="E18" s="311"/>
      <c r="F18" s="52">
        <v>1</v>
      </c>
      <c r="G18" s="325"/>
      <c r="H18" s="51">
        <v>1</v>
      </c>
      <c r="I18" s="325"/>
      <c r="J18" s="52">
        <v>0</v>
      </c>
      <c r="K18" s="313"/>
      <c r="L18" s="52">
        <v>0</v>
      </c>
      <c r="M18" s="313"/>
      <c r="N18" s="52"/>
      <c r="O18" s="303"/>
      <c r="P18" s="52"/>
      <c r="Q18" s="303"/>
      <c r="R18" s="52"/>
      <c r="S18" s="303"/>
      <c r="T18" s="52"/>
      <c r="U18" s="303"/>
      <c r="V18" s="52"/>
      <c r="W18" s="315"/>
      <c r="X18" s="52"/>
      <c r="Y18" s="315"/>
      <c r="Z18" s="52"/>
      <c r="AA18" s="303"/>
      <c r="AC18" s="335"/>
    </row>
    <row r="19" spans="1:29" x14ac:dyDescent="0.3">
      <c r="A19" s="304">
        <v>8</v>
      </c>
      <c r="B19" s="305"/>
      <c r="C19" s="94" t="s">
        <v>174</v>
      </c>
      <c r="D19" s="59"/>
      <c r="E19" s="306">
        <v>1</v>
      </c>
      <c r="F19" s="48">
        <v>2</v>
      </c>
      <c r="G19" s="312">
        <v>1</v>
      </c>
      <c r="H19" s="53">
        <v>6</v>
      </c>
      <c r="I19" s="302">
        <v>1.5</v>
      </c>
      <c r="J19" s="54">
        <v>11</v>
      </c>
      <c r="K19" s="302">
        <v>2.5</v>
      </c>
      <c r="L19" s="49">
        <v>9</v>
      </c>
      <c r="M19" s="314">
        <v>2.5</v>
      </c>
      <c r="N19" s="54"/>
      <c r="O19" s="314"/>
      <c r="P19" s="53"/>
      <c r="Q19" s="302"/>
      <c r="R19" s="54"/>
      <c r="S19" s="314"/>
      <c r="T19" s="54"/>
      <c r="U19" s="314"/>
      <c r="V19" s="53"/>
      <c r="W19" s="314"/>
      <c r="X19" s="54"/>
      <c r="Y19" s="314"/>
      <c r="Z19" s="53"/>
      <c r="AA19" s="314"/>
      <c r="AC19" s="334">
        <f>ELO!P12</f>
        <v>1764</v>
      </c>
    </row>
    <row r="20" spans="1:29" ht="18" thickBot="1" x14ac:dyDescent="0.35">
      <c r="A20" s="139">
        <v>1747</v>
      </c>
      <c r="B20" s="143">
        <v>1674</v>
      </c>
      <c r="C20" s="95" t="s">
        <v>264</v>
      </c>
      <c r="D20" s="60"/>
      <c r="E20" s="307"/>
      <c r="F20" s="52">
        <v>0</v>
      </c>
      <c r="G20" s="313"/>
      <c r="H20" s="51">
        <v>0.5</v>
      </c>
      <c r="I20" s="303"/>
      <c r="J20" s="52">
        <v>1</v>
      </c>
      <c r="K20" s="303"/>
      <c r="L20" s="52">
        <v>0</v>
      </c>
      <c r="M20" s="315"/>
      <c r="N20" s="52"/>
      <c r="O20" s="315"/>
      <c r="P20" s="52"/>
      <c r="Q20" s="303"/>
      <c r="R20" s="52"/>
      <c r="S20" s="315"/>
      <c r="T20" s="52"/>
      <c r="U20" s="315"/>
      <c r="V20" s="52"/>
      <c r="W20" s="315"/>
      <c r="X20" s="52"/>
      <c r="Y20" s="315"/>
      <c r="Z20" s="52"/>
      <c r="AA20" s="315"/>
      <c r="AC20" s="335"/>
    </row>
    <row r="21" spans="1:29" x14ac:dyDescent="0.3">
      <c r="A21" s="322">
        <v>9</v>
      </c>
      <c r="B21" s="323"/>
      <c r="C21" s="94" t="s">
        <v>164</v>
      </c>
      <c r="D21" s="59"/>
      <c r="E21" s="306">
        <v>1</v>
      </c>
      <c r="F21" s="49">
        <v>12</v>
      </c>
      <c r="G21" s="328">
        <v>2</v>
      </c>
      <c r="H21" s="228" t="s">
        <v>257</v>
      </c>
      <c r="I21" s="302">
        <v>2</v>
      </c>
      <c r="J21" s="228" t="s">
        <v>257</v>
      </c>
      <c r="K21" s="302">
        <v>2</v>
      </c>
      <c r="L21" s="48">
        <v>8</v>
      </c>
      <c r="M21" s="318">
        <v>3</v>
      </c>
      <c r="N21" s="54"/>
      <c r="O21" s="302"/>
      <c r="P21" s="53"/>
      <c r="Q21" s="302"/>
      <c r="R21" s="54"/>
      <c r="S21" s="302"/>
      <c r="T21" s="54"/>
      <c r="U21" s="302"/>
      <c r="V21" s="53"/>
      <c r="W21" s="302"/>
      <c r="X21" s="54"/>
      <c r="Y21" s="302"/>
      <c r="Z21" s="53"/>
      <c r="AA21" s="302"/>
      <c r="AC21" s="330">
        <f>ELO!P16</f>
        <v>1686</v>
      </c>
    </row>
    <row r="22" spans="1:29" ht="18" thickBot="1" x14ac:dyDescent="0.35">
      <c r="A22" s="139">
        <v>1686</v>
      </c>
      <c r="B22" s="143">
        <v>1810</v>
      </c>
      <c r="C22" s="95" t="s">
        <v>201</v>
      </c>
      <c r="D22" s="60"/>
      <c r="E22" s="307"/>
      <c r="F22" s="52">
        <v>1</v>
      </c>
      <c r="G22" s="329"/>
      <c r="H22" s="229">
        <v>0</v>
      </c>
      <c r="I22" s="303"/>
      <c r="J22" s="229">
        <v>0</v>
      </c>
      <c r="K22" s="303"/>
      <c r="L22" s="52">
        <v>1</v>
      </c>
      <c r="M22" s="319"/>
      <c r="N22" s="52"/>
      <c r="O22" s="303"/>
      <c r="P22" s="52"/>
      <c r="Q22" s="303"/>
      <c r="R22" s="52"/>
      <c r="S22" s="303"/>
      <c r="T22" s="52"/>
      <c r="U22" s="303"/>
      <c r="V22" s="52"/>
      <c r="W22" s="303"/>
      <c r="X22" s="52"/>
      <c r="Y22" s="303"/>
      <c r="Z22" s="52"/>
      <c r="AA22" s="303"/>
      <c r="AC22" s="331"/>
    </row>
    <row r="23" spans="1:29" x14ac:dyDescent="0.3">
      <c r="A23" s="304">
        <v>10</v>
      </c>
      <c r="B23" s="305"/>
      <c r="C23" s="94" t="s">
        <v>202</v>
      </c>
      <c r="D23" s="59"/>
      <c r="E23" s="306">
        <v>1</v>
      </c>
      <c r="F23" s="53">
        <v>7</v>
      </c>
      <c r="G23" s="302">
        <v>1</v>
      </c>
      <c r="H23" s="54">
        <v>11</v>
      </c>
      <c r="I23" s="302">
        <v>1.5</v>
      </c>
      <c r="J23" s="293">
        <v>15</v>
      </c>
      <c r="K23" s="302">
        <v>1.5</v>
      </c>
      <c r="L23" s="54">
        <v>18</v>
      </c>
      <c r="M23" s="302">
        <v>1.5</v>
      </c>
      <c r="N23" s="221"/>
      <c r="O23" s="302"/>
      <c r="P23" s="221"/>
      <c r="Q23" s="302"/>
      <c r="R23" s="221"/>
      <c r="S23" s="302"/>
      <c r="T23" s="221"/>
      <c r="U23" s="302"/>
      <c r="V23" s="221"/>
      <c r="W23" s="302"/>
      <c r="X23" s="49"/>
      <c r="Y23" s="302"/>
      <c r="Z23" s="221"/>
      <c r="AA23" s="302"/>
      <c r="AC23" s="334">
        <f>ELO!P14</f>
        <v>1545.25</v>
      </c>
    </row>
    <row r="24" spans="1:29" ht="18" thickBot="1" x14ac:dyDescent="0.35">
      <c r="A24" s="139">
        <v>1644</v>
      </c>
      <c r="B24" s="143">
        <v>1692</v>
      </c>
      <c r="C24" s="95" t="s">
        <v>205</v>
      </c>
      <c r="D24" s="60"/>
      <c r="E24" s="307"/>
      <c r="F24" s="51">
        <v>0</v>
      </c>
      <c r="G24" s="303"/>
      <c r="H24" s="52">
        <v>0.5</v>
      </c>
      <c r="I24" s="303"/>
      <c r="J24" s="294">
        <v>0</v>
      </c>
      <c r="K24" s="303"/>
      <c r="L24" s="51">
        <v>0</v>
      </c>
      <c r="M24" s="303"/>
      <c r="N24" s="51"/>
      <c r="O24" s="303"/>
      <c r="P24" s="51"/>
      <c r="Q24" s="303"/>
      <c r="R24" s="51"/>
      <c r="S24" s="303"/>
      <c r="T24" s="51"/>
      <c r="U24" s="303"/>
      <c r="V24" s="51"/>
      <c r="W24" s="303"/>
      <c r="X24" s="52"/>
      <c r="Y24" s="303"/>
      <c r="Z24" s="51"/>
      <c r="AA24" s="303"/>
      <c r="AC24" s="335"/>
    </row>
    <row r="25" spans="1:29" x14ac:dyDescent="0.3">
      <c r="A25" s="304">
        <v>11</v>
      </c>
      <c r="B25" s="305"/>
      <c r="C25" s="94" t="s">
        <v>87</v>
      </c>
      <c r="D25" s="58"/>
      <c r="E25" s="306">
        <v>1</v>
      </c>
      <c r="F25" s="54">
        <v>13</v>
      </c>
      <c r="G25" s="302">
        <v>1.5</v>
      </c>
      <c r="H25" s="53">
        <v>10</v>
      </c>
      <c r="I25" s="302">
        <v>2</v>
      </c>
      <c r="J25" s="49">
        <v>8</v>
      </c>
      <c r="K25" s="314">
        <v>2</v>
      </c>
      <c r="L25" s="54">
        <v>16</v>
      </c>
      <c r="M25" s="318">
        <v>3</v>
      </c>
      <c r="N25" s="54"/>
      <c r="O25" s="302"/>
      <c r="P25" s="53"/>
      <c r="Q25" s="314"/>
      <c r="R25" s="54"/>
      <c r="S25" s="314"/>
      <c r="T25" s="49"/>
      <c r="U25" s="314"/>
      <c r="V25" s="53"/>
      <c r="W25" s="314"/>
      <c r="X25" s="48"/>
      <c r="Y25" s="302"/>
      <c r="Z25" s="54"/>
      <c r="AA25" s="314"/>
      <c r="AC25" s="334">
        <f>ELO!P16</f>
        <v>1686</v>
      </c>
    </row>
    <row r="26" spans="1:29" ht="18" thickBot="1" x14ac:dyDescent="0.35">
      <c r="A26" s="139">
        <v>1564</v>
      </c>
      <c r="B26" s="143">
        <v>1584</v>
      </c>
      <c r="C26" s="95" t="s">
        <v>86</v>
      </c>
      <c r="D26" s="58"/>
      <c r="E26" s="307"/>
      <c r="F26" s="52">
        <v>0.5</v>
      </c>
      <c r="G26" s="303"/>
      <c r="H26" s="52">
        <v>0.5</v>
      </c>
      <c r="I26" s="303"/>
      <c r="J26" s="52">
        <v>0</v>
      </c>
      <c r="K26" s="315"/>
      <c r="L26" s="52">
        <v>1</v>
      </c>
      <c r="M26" s="319"/>
      <c r="N26" s="52"/>
      <c r="O26" s="303"/>
      <c r="P26" s="52"/>
      <c r="Q26" s="315"/>
      <c r="R26" s="52"/>
      <c r="S26" s="315"/>
      <c r="T26" s="52"/>
      <c r="U26" s="315"/>
      <c r="V26" s="52"/>
      <c r="W26" s="315"/>
      <c r="X26" s="52"/>
      <c r="Y26" s="303"/>
      <c r="Z26" s="52"/>
      <c r="AA26" s="315"/>
      <c r="AC26" s="335"/>
    </row>
    <row r="27" spans="1:29" x14ac:dyDescent="0.3">
      <c r="A27" s="304">
        <v>12</v>
      </c>
      <c r="B27" s="305"/>
      <c r="C27" s="94" t="s">
        <v>177</v>
      </c>
      <c r="D27" s="58"/>
      <c r="E27" s="306">
        <v>1</v>
      </c>
      <c r="F27" s="54">
        <v>9</v>
      </c>
      <c r="G27" s="302">
        <v>1</v>
      </c>
      <c r="H27" s="228" t="s">
        <v>257</v>
      </c>
      <c r="I27" s="302">
        <v>1</v>
      </c>
      <c r="J27" s="228" t="s">
        <v>257</v>
      </c>
      <c r="K27" s="302">
        <v>1</v>
      </c>
      <c r="L27" s="228" t="s">
        <v>257</v>
      </c>
      <c r="M27" s="302">
        <v>1</v>
      </c>
      <c r="N27" s="48"/>
      <c r="O27" s="314"/>
      <c r="P27" s="49"/>
      <c r="Q27" s="302"/>
      <c r="R27" s="54"/>
      <c r="S27" s="302"/>
      <c r="T27" s="53"/>
      <c r="U27" s="302"/>
      <c r="V27" s="54"/>
      <c r="W27" s="302"/>
      <c r="X27" s="53"/>
      <c r="Y27" s="302"/>
      <c r="Z27" s="54"/>
      <c r="AA27" s="302"/>
      <c r="AC27" s="330">
        <f>ELO!P17</f>
        <v>1584.6666666666667</v>
      </c>
    </row>
    <row r="28" spans="1:29" ht="18" thickBot="1" x14ac:dyDescent="0.35">
      <c r="A28" s="139">
        <v>1524</v>
      </c>
      <c r="B28" s="143">
        <v>1646</v>
      </c>
      <c r="C28" s="95" t="s">
        <v>178</v>
      </c>
      <c r="D28" s="58"/>
      <c r="E28" s="307"/>
      <c r="F28" s="52">
        <v>0</v>
      </c>
      <c r="G28" s="303"/>
      <c r="H28" s="229">
        <v>0</v>
      </c>
      <c r="I28" s="303"/>
      <c r="J28" s="229">
        <v>0</v>
      </c>
      <c r="K28" s="303"/>
      <c r="L28" s="229">
        <v>0</v>
      </c>
      <c r="M28" s="303"/>
      <c r="N28" s="52"/>
      <c r="O28" s="315"/>
      <c r="P28" s="52"/>
      <c r="Q28" s="303"/>
      <c r="R28" s="52"/>
      <c r="S28" s="303"/>
      <c r="T28" s="52"/>
      <c r="U28" s="303"/>
      <c r="V28" s="52"/>
      <c r="W28" s="303"/>
      <c r="X28" s="52"/>
      <c r="Y28" s="303"/>
      <c r="Z28" s="52"/>
      <c r="AA28" s="303"/>
      <c r="AC28" s="331"/>
    </row>
    <row r="29" spans="1:29" x14ac:dyDescent="0.3">
      <c r="A29" s="304">
        <v>13</v>
      </c>
      <c r="B29" s="305"/>
      <c r="C29" s="94" t="s">
        <v>153</v>
      </c>
      <c r="D29" s="58"/>
      <c r="E29" s="306">
        <v>1</v>
      </c>
      <c r="F29" s="49">
        <v>11</v>
      </c>
      <c r="G29" s="302">
        <v>1.5</v>
      </c>
      <c r="H29" s="54">
        <v>18</v>
      </c>
      <c r="I29" s="302">
        <v>1.5</v>
      </c>
      <c r="J29" s="54">
        <v>20</v>
      </c>
      <c r="K29" s="314">
        <v>2.5</v>
      </c>
      <c r="L29" s="53">
        <v>6</v>
      </c>
      <c r="M29" s="314">
        <v>2.5</v>
      </c>
      <c r="N29" s="53"/>
      <c r="O29" s="314"/>
      <c r="P29" s="54"/>
      <c r="Q29" s="314"/>
      <c r="R29" s="53"/>
      <c r="S29" s="302"/>
      <c r="T29" s="54"/>
      <c r="U29" s="302"/>
      <c r="V29" s="53"/>
      <c r="W29" s="302"/>
      <c r="X29" s="54"/>
      <c r="Y29" s="302"/>
      <c r="Z29" s="53"/>
      <c r="AA29" s="314"/>
      <c r="AC29" s="334">
        <f>ELO!P18</f>
        <v>1439.75</v>
      </c>
    </row>
    <row r="30" spans="1:29" ht="18" thickBot="1" x14ac:dyDescent="0.35">
      <c r="A30" s="139">
        <v>1512</v>
      </c>
      <c r="B30" s="143">
        <v>1571</v>
      </c>
      <c r="C30" s="95" t="s">
        <v>85</v>
      </c>
      <c r="D30" s="58"/>
      <c r="E30" s="307"/>
      <c r="F30" s="52">
        <v>0.5</v>
      </c>
      <c r="G30" s="303"/>
      <c r="H30" s="51">
        <v>0</v>
      </c>
      <c r="I30" s="303"/>
      <c r="J30" s="52">
        <v>1</v>
      </c>
      <c r="K30" s="315"/>
      <c r="L30" s="52">
        <v>0</v>
      </c>
      <c r="M30" s="315"/>
      <c r="N30" s="52"/>
      <c r="O30" s="315"/>
      <c r="P30" s="52"/>
      <c r="Q30" s="315"/>
      <c r="R30" s="52"/>
      <c r="S30" s="303"/>
      <c r="T30" s="52"/>
      <c r="U30" s="303"/>
      <c r="V30" s="52"/>
      <c r="W30" s="303"/>
      <c r="X30" s="52"/>
      <c r="Y30" s="303"/>
      <c r="Z30" s="52"/>
      <c r="AA30" s="315"/>
      <c r="AC30" s="335"/>
    </row>
    <row r="31" spans="1:29" x14ac:dyDescent="0.3">
      <c r="A31" s="304">
        <v>14</v>
      </c>
      <c r="B31" s="305"/>
      <c r="C31" s="94" t="s">
        <v>261</v>
      </c>
      <c r="D31" s="58"/>
      <c r="E31" s="306">
        <v>1</v>
      </c>
      <c r="F31" s="54">
        <v>20</v>
      </c>
      <c r="G31" s="302">
        <v>1.5</v>
      </c>
      <c r="H31" s="53">
        <v>16</v>
      </c>
      <c r="I31" s="302">
        <v>1.5</v>
      </c>
      <c r="J31" s="54">
        <v>15</v>
      </c>
      <c r="K31" s="314">
        <v>1.5</v>
      </c>
      <c r="L31" s="53">
        <v>17</v>
      </c>
      <c r="M31" s="314">
        <v>2.5</v>
      </c>
      <c r="N31" s="53"/>
      <c r="O31" s="314"/>
      <c r="P31" s="221"/>
      <c r="Q31" s="314"/>
      <c r="R31" s="53"/>
      <c r="S31" s="314"/>
      <c r="T31" s="53"/>
      <c r="U31" s="314"/>
      <c r="V31" s="221"/>
      <c r="W31" s="314"/>
      <c r="X31" s="54"/>
      <c r="Y31" s="314"/>
      <c r="Z31" s="295">
        <v>17</v>
      </c>
      <c r="AA31" s="314"/>
      <c r="AC31" s="334">
        <f>ELO!P19</f>
        <v>1637.3333333333333</v>
      </c>
    </row>
    <row r="32" spans="1:29" ht="18" thickBot="1" x14ac:dyDescent="0.35">
      <c r="A32" s="139">
        <v>1426</v>
      </c>
      <c r="B32" s="143">
        <v>1476</v>
      </c>
      <c r="C32" s="95" t="s">
        <v>262</v>
      </c>
      <c r="D32" s="58"/>
      <c r="E32" s="307"/>
      <c r="F32" s="52">
        <v>0.5</v>
      </c>
      <c r="G32" s="303"/>
      <c r="H32" s="52">
        <v>0</v>
      </c>
      <c r="I32" s="303"/>
      <c r="J32" s="52">
        <v>0</v>
      </c>
      <c r="K32" s="315"/>
      <c r="L32" s="51">
        <v>1</v>
      </c>
      <c r="M32" s="315"/>
      <c r="N32" s="52"/>
      <c r="O32" s="315"/>
      <c r="P32" s="51"/>
      <c r="Q32" s="315"/>
      <c r="R32" s="52"/>
      <c r="S32" s="315"/>
      <c r="T32" s="52"/>
      <c r="U32" s="315"/>
      <c r="V32" s="52"/>
      <c r="W32" s="315"/>
      <c r="X32" s="52"/>
      <c r="Y32" s="315"/>
      <c r="Z32" s="294">
        <v>0</v>
      </c>
      <c r="AA32" s="315"/>
      <c r="AC32" s="335"/>
    </row>
    <row r="33" spans="1:29" x14ac:dyDescent="0.3">
      <c r="A33" s="298">
        <v>15</v>
      </c>
      <c r="B33" s="299"/>
      <c r="C33" s="94" t="s">
        <v>179</v>
      </c>
      <c r="D33" s="58"/>
      <c r="E33" s="300">
        <v>0</v>
      </c>
      <c r="F33" s="295">
        <v>10</v>
      </c>
      <c r="G33" s="302">
        <v>1</v>
      </c>
      <c r="H33" s="54">
        <v>7</v>
      </c>
      <c r="I33" s="302">
        <v>1</v>
      </c>
      <c r="J33" s="49">
        <v>14</v>
      </c>
      <c r="K33" s="314">
        <v>2</v>
      </c>
      <c r="L33" s="228" t="s">
        <v>257</v>
      </c>
      <c r="M33" s="302">
        <v>2</v>
      </c>
      <c r="N33" s="221"/>
      <c r="O33" s="314"/>
      <c r="P33" s="221"/>
      <c r="Q33" s="314"/>
      <c r="R33" s="221"/>
      <c r="S33" s="302"/>
      <c r="T33" s="221"/>
      <c r="U33" s="302"/>
      <c r="V33" s="221"/>
      <c r="W33" s="302"/>
      <c r="X33" s="221"/>
      <c r="Y33" s="302"/>
      <c r="Z33" s="221"/>
      <c r="AA33" s="314"/>
      <c r="AC33" s="334">
        <f>ELO!P20</f>
        <v>1450</v>
      </c>
    </row>
    <row r="34" spans="1:29" ht="18" thickBot="1" x14ac:dyDescent="0.35">
      <c r="A34" s="139">
        <v>1469</v>
      </c>
      <c r="B34" s="143">
        <v>1456</v>
      </c>
      <c r="C34" s="95" t="s">
        <v>180</v>
      </c>
      <c r="D34" s="58"/>
      <c r="E34" s="301"/>
      <c r="F34" s="294">
        <v>1</v>
      </c>
      <c r="G34" s="303"/>
      <c r="H34" s="52">
        <v>0</v>
      </c>
      <c r="I34" s="303"/>
      <c r="J34" s="52">
        <v>1</v>
      </c>
      <c r="K34" s="315"/>
      <c r="L34" s="229">
        <v>0</v>
      </c>
      <c r="M34" s="303"/>
      <c r="N34" s="51"/>
      <c r="O34" s="315"/>
      <c r="P34" s="51"/>
      <c r="Q34" s="315"/>
      <c r="R34" s="51"/>
      <c r="S34" s="303"/>
      <c r="T34" s="51"/>
      <c r="U34" s="303"/>
      <c r="V34" s="51"/>
      <c r="W34" s="303"/>
      <c r="X34" s="51"/>
      <c r="Y34" s="303"/>
      <c r="Z34" s="51"/>
      <c r="AA34" s="315"/>
      <c r="AC34" s="335"/>
    </row>
    <row r="35" spans="1:29" x14ac:dyDescent="0.3">
      <c r="A35" s="298">
        <v>16</v>
      </c>
      <c r="B35" s="299"/>
      <c r="C35" s="94" t="s">
        <v>128</v>
      </c>
      <c r="D35" s="58"/>
      <c r="E35" s="300">
        <v>0</v>
      </c>
      <c r="F35" s="53">
        <v>18</v>
      </c>
      <c r="G35" s="302">
        <v>0</v>
      </c>
      <c r="H35" s="54">
        <v>14</v>
      </c>
      <c r="I35" s="302">
        <v>1</v>
      </c>
      <c r="J35" s="54">
        <v>18</v>
      </c>
      <c r="K35" s="302">
        <v>2</v>
      </c>
      <c r="L35" s="53">
        <v>11</v>
      </c>
      <c r="M35" s="314">
        <v>2</v>
      </c>
      <c r="N35" s="53"/>
      <c r="O35" s="314"/>
      <c r="P35" s="54"/>
      <c r="Q35" s="314"/>
      <c r="R35" s="53"/>
      <c r="S35" s="314"/>
      <c r="T35" s="54"/>
      <c r="U35" s="314"/>
      <c r="V35" s="53"/>
      <c r="W35" s="314"/>
      <c r="X35" s="209"/>
      <c r="Y35" s="314"/>
      <c r="Z35" s="54"/>
      <c r="AA35" s="314"/>
      <c r="AC35" s="334">
        <f>ELO!P21</f>
        <v>1402.5</v>
      </c>
    </row>
    <row r="36" spans="1:29" ht="18" thickBot="1" x14ac:dyDescent="0.35">
      <c r="A36" s="139">
        <v>1450</v>
      </c>
      <c r="B36" s="143">
        <v>1367</v>
      </c>
      <c r="C36" s="95" t="s">
        <v>129</v>
      </c>
      <c r="D36" s="58"/>
      <c r="E36" s="301"/>
      <c r="F36" s="51">
        <v>0</v>
      </c>
      <c r="G36" s="303"/>
      <c r="H36" s="51">
        <v>1</v>
      </c>
      <c r="I36" s="303"/>
      <c r="J36" s="51">
        <v>1</v>
      </c>
      <c r="K36" s="303"/>
      <c r="L36" s="52">
        <v>0</v>
      </c>
      <c r="M36" s="315"/>
      <c r="N36" s="52"/>
      <c r="O36" s="315"/>
      <c r="P36" s="52"/>
      <c r="Q36" s="315"/>
      <c r="R36" s="52"/>
      <c r="S36" s="315"/>
      <c r="T36" s="52"/>
      <c r="U36" s="315"/>
      <c r="V36" s="51"/>
      <c r="W36" s="315"/>
      <c r="X36" s="52"/>
      <c r="Y36" s="315"/>
      <c r="Z36" s="52"/>
      <c r="AA36" s="315"/>
      <c r="AC36" s="335"/>
    </row>
    <row r="37" spans="1:29" x14ac:dyDescent="0.3">
      <c r="A37" s="298">
        <v>17</v>
      </c>
      <c r="B37" s="299"/>
      <c r="C37" s="94" t="s">
        <v>208</v>
      </c>
      <c r="D37" s="58"/>
      <c r="E37" s="300">
        <v>0</v>
      </c>
      <c r="F37" s="54">
        <v>19</v>
      </c>
      <c r="G37" s="302">
        <v>1</v>
      </c>
      <c r="H37" s="49">
        <v>19</v>
      </c>
      <c r="I37" s="302">
        <v>1</v>
      </c>
      <c r="J37" s="293">
        <v>14</v>
      </c>
      <c r="K37" s="302">
        <v>2</v>
      </c>
      <c r="L37" s="53">
        <v>14</v>
      </c>
      <c r="M37" s="302">
        <v>2</v>
      </c>
      <c r="N37" s="53"/>
      <c r="O37" s="314"/>
      <c r="P37" s="53"/>
      <c r="Q37" s="314"/>
      <c r="R37" s="54"/>
      <c r="S37" s="302"/>
      <c r="T37" s="53"/>
      <c r="U37" s="302"/>
      <c r="V37" s="54"/>
      <c r="W37" s="302"/>
      <c r="X37" s="54"/>
      <c r="Y37" s="302"/>
      <c r="Z37" s="53"/>
      <c r="AA37" s="314"/>
      <c r="AC37" s="334" t="e">
        <f>ELO!P25</f>
        <v>#DIV/0!</v>
      </c>
    </row>
    <row r="38" spans="1:29" ht="18" thickBot="1" x14ac:dyDescent="0.35">
      <c r="A38" s="139">
        <v>1420</v>
      </c>
      <c r="B38" s="143">
        <v>1530</v>
      </c>
      <c r="C38" s="95" t="s">
        <v>205</v>
      </c>
      <c r="D38" s="58"/>
      <c r="E38" s="301"/>
      <c r="F38" s="52">
        <v>1</v>
      </c>
      <c r="G38" s="303"/>
      <c r="H38" s="52">
        <v>0</v>
      </c>
      <c r="I38" s="303"/>
      <c r="J38" s="294">
        <v>1</v>
      </c>
      <c r="K38" s="303"/>
      <c r="L38" s="51">
        <v>0</v>
      </c>
      <c r="M38" s="303"/>
      <c r="N38" s="52"/>
      <c r="O38" s="315"/>
      <c r="P38" s="52"/>
      <c r="Q38" s="315"/>
      <c r="R38" s="52"/>
      <c r="S38" s="303"/>
      <c r="T38" s="52"/>
      <c r="U38" s="303"/>
      <c r="V38" s="52"/>
      <c r="W38" s="303"/>
      <c r="X38" s="52"/>
      <c r="Y38" s="303"/>
      <c r="Z38" s="51"/>
      <c r="AA38" s="315"/>
      <c r="AC38" s="335"/>
    </row>
    <row r="39" spans="1:29" x14ac:dyDescent="0.3">
      <c r="A39" s="298">
        <v>18</v>
      </c>
      <c r="B39" s="299"/>
      <c r="C39" s="94" t="s">
        <v>88</v>
      </c>
      <c r="D39" s="58"/>
      <c r="E39" s="300">
        <v>0</v>
      </c>
      <c r="F39" s="54">
        <v>16</v>
      </c>
      <c r="G39" s="302">
        <v>1</v>
      </c>
      <c r="H39" s="53">
        <v>13</v>
      </c>
      <c r="I39" s="302">
        <v>2</v>
      </c>
      <c r="J39" s="53">
        <v>16</v>
      </c>
      <c r="K39" s="314">
        <v>2</v>
      </c>
      <c r="L39" s="54">
        <v>10</v>
      </c>
      <c r="M39" s="318">
        <v>3</v>
      </c>
      <c r="N39" s="53"/>
      <c r="O39" s="314"/>
      <c r="P39" s="54"/>
      <c r="Q39" s="314"/>
      <c r="R39" s="53"/>
      <c r="S39" s="314"/>
      <c r="T39" s="54"/>
      <c r="U39" s="314"/>
      <c r="V39" s="53"/>
      <c r="W39" s="314"/>
      <c r="X39" s="209"/>
      <c r="Y39" s="314"/>
      <c r="Z39" s="54"/>
      <c r="AA39" s="314"/>
      <c r="AC39" s="334">
        <f>ELO!P28</f>
        <v>0</v>
      </c>
    </row>
    <row r="40" spans="1:29" ht="18" thickBot="1" x14ac:dyDescent="0.35">
      <c r="A40" s="139">
        <v>1372</v>
      </c>
      <c r="B40" s="143">
        <v>1366</v>
      </c>
      <c r="C40" s="95" t="s">
        <v>89</v>
      </c>
      <c r="D40" s="58"/>
      <c r="E40" s="301"/>
      <c r="F40" s="52">
        <v>1</v>
      </c>
      <c r="G40" s="303"/>
      <c r="H40" s="52">
        <v>1</v>
      </c>
      <c r="I40" s="303"/>
      <c r="J40" s="52">
        <v>0</v>
      </c>
      <c r="K40" s="315"/>
      <c r="L40" s="52">
        <v>1</v>
      </c>
      <c r="M40" s="319"/>
      <c r="N40" s="52"/>
      <c r="O40" s="315"/>
      <c r="P40" s="52"/>
      <c r="Q40" s="315"/>
      <c r="R40" s="52"/>
      <c r="S40" s="315"/>
      <c r="T40" s="52"/>
      <c r="U40" s="315"/>
      <c r="V40" s="51"/>
      <c r="W40" s="315"/>
      <c r="X40" s="52"/>
      <c r="Y40" s="315"/>
      <c r="Z40" s="52"/>
      <c r="AA40" s="315"/>
      <c r="AC40" s="335"/>
    </row>
    <row r="41" spans="1:29" x14ac:dyDescent="0.3">
      <c r="A41" s="298">
        <v>19</v>
      </c>
      <c r="B41" s="299"/>
      <c r="C41" s="94" t="s">
        <v>172</v>
      </c>
      <c r="D41" s="58"/>
      <c r="E41" s="300">
        <v>0</v>
      </c>
      <c r="F41" s="49">
        <v>17</v>
      </c>
      <c r="G41" s="302">
        <v>0</v>
      </c>
      <c r="H41" s="54">
        <v>17</v>
      </c>
      <c r="I41" s="302">
        <v>1</v>
      </c>
      <c r="J41" s="228" t="s">
        <v>257</v>
      </c>
      <c r="K41" s="302">
        <v>1</v>
      </c>
      <c r="L41" s="53">
        <v>20</v>
      </c>
      <c r="M41" s="302">
        <v>1.5</v>
      </c>
      <c r="N41" s="53"/>
      <c r="O41" s="314"/>
      <c r="P41" s="53"/>
      <c r="Q41" s="314"/>
      <c r="R41" s="54"/>
      <c r="S41" s="302"/>
      <c r="T41" s="53"/>
      <c r="U41" s="302"/>
      <c r="V41" s="54"/>
      <c r="W41" s="302"/>
      <c r="X41" s="54"/>
      <c r="Y41" s="302"/>
      <c r="Z41" s="53"/>
      <c r="AA41" s="314"/>
      <c r="AC41" s="334">
        <f>ELO!P29</f>
        <v>0</v>
      </c>
    </row>
    <row r="42" spans="1:29" ht="18" thickBot="1" x14ac:dyDescent="0.35">
      <c r="A42" s="139">
        <v>1313</v>
      </c>
      <c r="B42" s="143">
        <v>1396</v>
      </c>
      <c r="C42" s="95" t="s">
        <v>173</v>
      </c>
      <c r="D42" s="58"/>
      <c r="E42" s="301"/>
      <c r="F42" s="52">
        <v>0</v>
      </c>
      <c r="G42" s="303"/>
      <c r="H42" s="52">
        <v>1</v>
      </c>
      <c r="I42" s="303"/>
      <c r="J42" s="229">
        <v>0</v>
      </c>
      <c r="K42" s="303"/>
      <c r="L42" s="51">
        <v>0.5</v>
      </c>
      <c r="M42" s="303"/>
      <c r="N42" s="52"/>
      <c r="O42" s="315"/>
      <c r="P42" s="52"/>
      <c r="Q42" s="315"/>
      <c r="R42" s="52"/>
      <c r="S42" s="303"/>
      <c r="T42" s="52"/>
      <c r="U42" s="303"/>
      <c r="V42" s="52"/>
      <c r="W42" s="303"/>
      <c r="X42" s="52"/>
      <c r="Y42" s="303"/>
      <c r="Z42" s="51"/>
      <c r="AA42" s="315"/>
      <c r="AC42" s="335"/>
    </row>
    <row r="43" spans="1:29" x14ac:dyDescent="0.3">
      <c r="A43" s="298">
        <v>20</v>
      </c>
      <c r="B43" s="299"/>
      <c r="C43" s="94" t="s">
        <v>260</v>
      </c>
      <c r="D43" s="58"/>
      <c r="E43" s="300">
        <v>0</v>
      </c>
      <c r="F43" s="53">
        <v>14</v>
      </c>
      <c r="G43" s="302">
        <v>0.5</v>
      </c>
      <c r="H43" s="54">
        <v>21</v>
      </c>
      <c r="I43" s="302">
        <v>0.5</v>
      </c>
      <c r="J43" s="53">
        <v>13</v>
      </c>
      <c r="K43" s="314">
        <v>0.5</v>
      </c>
      <c r="L43" s="54">
        <v>19</v>
      </c>
      <c r="M43" s="314">
        <v>1</v>
      </c>
      <c r="N43" s="53"/>
      <c r="O43" s="314"/>
      <c r="P43" s="54"/>
      <c r="Q43" s="314"/>
      <c r="R43" s="53"/>
      <c r="S43" s="314"/>
      <c r="T43" s="54"/>
      <c r="U43" s="314"/>
      <c r="V43" s="53"/>
      <c r="W43" s="314"/>
      <c r="X43" s="209"/>
      <c r="Y43" s="314"/>
      <c r="Z43" s="54"/>
      <c r="AA43" s="314"/>
      <c r="AC43" s="334">
        <f>ELO!P32</f>
        <v>0</v>
      </c>
    </row>
    <row r="44" spans="1:29" ht="18" thickBot="1" x14ac:dyDescent="0.35">
      <c r="A44" s="139">
        <v>0</v>
      </c>
      <c r="B44" s="143">
        <v>1542</v>
      </c>
      <c r="C44" s="95" t="s">
        <v>263</v>
      </c>
      <c r="D44" s="58"/>
      <c r="E44" s="301"/>
      <c r="F44" s="52">
        <v>0.5</v>
      </c>
      <c r="G44" s="303"/>
      <c r="H44" s="52">
        <v>0</v>
      </c>
      <c r="I44" s="303"/>
      <c r="J44" s="52">
        <v>0</v>
      </c>
      <c r="K44" s="315"/>
      <c r="L44" s="52">
        <v>0.5</v>
      </c>
      <c r="M44" s="315"/>
      <c r="N44" s="52"/>
      <c r="O44" s="315"/>
      <c r="P44" s="52"/>
      <c r="Q44" s="315"/>
      <c r="R44" s="52"/>
      <c r="S44" s="315"/>
      <c r="T44" s="52"/>
      <c r="U44" s="315"/>
      <c r="V44" s="51"/>
      <c r="W44" s="315"/>
      <c r="X44" s="52"/>
      <c r="Y44" s="315"/>
      <c r="Z44" s="52"/>
      <c r="AA44" s="315"/>
      <c r="AC44" s="335"/>
    </row>
    <row r="45" spans="1:29" x14ac:dyDescent="0.3">
      <c r="A45" s="298">
        <v>21</v>
      </c>
      <c r="B45" s="299"/>
      <c r="C45" s="94" t="s">
        <v>255</v>
      </c>
      <c r="D45" s="58"/>
      <c r="E45" s="300">
        <v>0</v>
      </c>
      <c r="F45" s="228" t="s">
        <v>257</v>
      </c>
      <c r="G45" s="302">
        <v>0</v>
      </c>
      <c r="H45" s="53">
        <v>20</v>
      </c>
      <c r="I45" s="302">
        <v>1</v>
      </c>
      <c r="J45" s="228" t="s">
        <v>257</v>
      </c>
      <c r="K45" s="314">
        <v>1</v>
      </c>
      <c r="L45" s="228" t="s">
        <v>257</v>
      </c>
      <c r="M45" s="314">
        <v>1</v>
      </c>
      <c r="N45" s="53"/>
      <c r="O45" s="314"/>
      <c r="P45" s="54"/>
      <c r="Q45" s="314"/>
      <c r="R45" s="53"/>
      <c r="S45" s="314"/>
      <c r="T45" s="54"/>
      <c r="U45" s="314"/>
      <c r="V45" s="53"/>
      <c r="W45" s="314"/>
      <c r="X45" s="209"/>
      <c r="Y45" s="314"/>
      <c r="Z45" s="54"/>
      <c r="AA45" s="314"/>
      <c r="AC45" s="334">
        <f>ELO!P36</f>
        <v>0</v>
      </c>
    </row>
    <row r="46" spans="1:29" ht="18" thickBot="1" x14ac:dyDescent="0.35">
      <c r="A46" s="139">
        <v>0</v>
      </c>
      <c r="B46" s="143">
        <v>0</v>
      </c>
      <c r="C46" s="95" t="s">
        <v>205</v>
      </c>
      <c r="D46" s="58"/>
      <c r="E46" s="301"/>
      <c r="F46" s="229">
        <v>0</v>
      </c>
      <c r="G46" s="303"/>
      <c r="H46" s="52">
        <v>1</v>
      </c>
      <c r="I46" s="303"/>
      <c r="J46" s="229">
        <v>0</v>
      </c>
      <c r="K46" s="315"/>
      <c r="L46" s="229">
        <v>0</v>
      </c>
      <c r="M46" s="315"/>
      <c r="N46" s="52"/>
      <c r="O46" s="315"/>
      <c r="P46" s="52"/>
      <c r="Q46" s="315"/>
      <c r="R46" s="52"/>
      <c r="S46" s="315"/>
      <c r="T46" s="52"/>
      <c r="U46" s="315"/>
      <c r="V46" s="51"/>
      <c r="W46" s="315"/>
      <c r="X46" s="52"/>
      <c r="Y46" s="315"/>
      <c r="Z46" s="52"/>
      <c r="AA46" s="315"/>
      <c r="AC46" s="335"/>
    </row>
    <row r="47" spans="1:29" x14ac:dyDescent="0.3">
      <c r="A47" s="298"/>
      <c r="B47" s="299"/>
      <c r="C47" s="94"/>
      <c r="D47" s="58"/>
      <c r="E47" s="300">
        <v>0</v>
      </c>
      <c r="F47" s="54"/>
      <c r="G47" s="302"/>
      <c r="H47" s="54"/>
      <c r="I47" s="302"/>
      <c r="J47" s="53"/>
      <c r="K47" s="302"/>
      <c r="L47" s="54"/>
      <c r="M47" s="302"/>
      <c r="N47" s="53"/>
      <c r="O47" s="314"/>
      <c r="P47" s="53"/>
      <c r="Q47" s="314"/>
      <c r="R47" s="54"/>
      <c r="S47" s="302"/>
      <c r="T47" s="53"/>
      <c r="U47" s="302"/>
      <c r="V47" s="54"/>
      <c r="W47" s="302"/>
      <c r="X47" s="54"/>
      <c r="Y47" s="302"/>
      <c r="Z47" s="53"/>
      <c r="AA47" s="314"/>
      <c r="AC47" s="334">
        <f>ELO!P37</f>
        <v>0</v>
      </c>
    </row>
    <row r="48" spans="1:29" ht="18" thickBot="1" x14ac:dyDescent="0.35">
      <c r="A48" s="139"/>
      <c r="B48" s="143"/>
      <c r="C48" s="95"/>
      <c r="D48" s="58"/>
      <c r="E48" s="301"/>
      <c r="F48" s="52"/>
      <c r="G48" s="303"/>
      <c r="H48" s="52"/>
      <c r="I48" s="303"/>
      <c r="J48" s="52"/>
      <c r="K48" s="303"/>
      <c r="L48" s="51"/>
      <c r="M48" s="303"/>
      <c r="N48" s="52"/>
      <c r="O48" s="315"/>
      <c r="P48" s="52"/>
      <c r="Q48" s="315"/>
      <c r="R48" s="52"/>
      <c r="S48" s="303"/>
      <c r="T48" s="52"/>
      <c r="U48" s="303"/>
      <c r="V48" s="52"/>
      <c r="W48" s="303"/>
      <c r="X48" s="52"/>
      <c r="Y48" s="303"/>
      <c r="Z48" s="51"/>
      <c r="AA48" s="315"/>
      <c r="AC48" s="335"/>
    </row>
    <row r="49" spans="1:29" x14ac:dyDescent="0.3">
      <c r="A49" s="230"/>
      <c r="B49" s="231"/>
      <c r="C49" s="60"/>
      <c r="D49" s="58"/>
      <c r="E49" s="232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33"/>
    </row>
    <row r="50" spans="1:29" x14ac:dyDescent="0.3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 x14ac:dyDescent="0.3">
      <c r="A51" s="64" t="s">
        <v>269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 x14ac:dyDescent="0.3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 x14ac:dyDescent="0.3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 x14ac:dyDescent="0.3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7</v>
      </c>
      <c r="K54" s="67"/>
      <c r="L54" s="67">
        <v>8</v>
      </c>
      <c r="M54" s="67"/>
    </row>
    <row r="55" spans="1:29" s="76" customFormat="1" x14ac:dyDescent="0.3">
      <c r="A55" s="70" t="s">
        <v>69</v>
      </c>
      <c r="B55" s="148"/>
      <c r="C55" s="71"/>
      <c r="D55" s="72"/>
      <c r="E55" s="124"/>
      <c r="F55" s="74">
        <v>1</v>
      </c>
      <c r="G55" s="75"/>
      <c r="H55" s="74">
        <v>1</v>
      </c>
      <c r="I55" s="74"/>
      <c r="J55" s="74"/>
      <c r="K55" s="74"/>
      <c r="L55" s="74"/>
      <c r="M55" s="74"/>
      <c r="Z55" s="76">
        <v>2</v>
      </c>
    </row>
    <row r="56" spans="1:29" s="42" customFormat="1" x14ac:dyDescent="0.3">
      <c r="A56" s="77" t="s">
        <v>18</v>
      </c>
      <c r="B56" s="149"/>
      <c r="C56" s="78"/>
      <c r="D56" s="47"/>
      <c r="E56" s="125"/>
      <c r="F56" s="80">
        <f>F54+F55</f>
        <v>9</v>
      </c>
      <c r="G56" s="81"/>
      <c r="H56" s="80">
        <f>F56+H54+H55</f>
        <v>18</v>
      </c>
      <c r="I56" s="80"/>
      <c r="J56" s="80">
        <f>H56+J54+J55</f>
        <v>25</v>
      </c>
      <c r="K56" s="80"/>
      <c r="L56" s="80">
        <f>J56+L54+L55</f>
        <v>33</v>
      </c>
      <c r="M56" s="80"/>
      <c r="N56" s="80">
        <f>L56+N54+N55</f>
        <v>33</v>
      </c>
      <c r="P56" s="80">
        <f>N56+P54+P55</f>
        <v>33</v>
      </c>
      <c r="Q56" s="80"/>
      <c r="R56" s="80">
        <f>P56+R54+R55</f>
        <v>33</v>
      </c>
      <c r="S56" s="80"/>
      <c r="T56" s="80">
        <f>R56+T54+T55</f>
        <v>33</v>
      </c>
      <c r="V56" s="80">
        <f>T56+V54+V55</f>
        <v>33</v>
      </c>
      <c r="W56" s="80"/>
      <c r="X56" s="80">
        <f>V56+X54+X55</f>
        <v>33</v>
      </c>
      <c r="Y56" s="80"/>
      <c r="Z56" s="80">
        <f>X56+Z54+Z55</f>
        <v>35</v>
      </c>
      <c r="AA56" s="80"/>
    </row>
    <row r="57" spans="1:29" x14ac:dyDescent="0.3">
      <c r="F57" s="67"/>
      <c r="G57" s="67"/>
      <c r="H57" s="67"/>
      <c r="I57" s="67"/>
      <c r="J57" s="67"/>
      <c r="K57" s="67"/>
      <c r="L57" s="67"/>
      <c r="M57" s="67"/>
    </row>
    <row r="58" spans="1:29" x14ac:dyDescent="0.3">
      <c r="F58" s="67"/>
      <c r="G58" s="67"/>
      <c r="H58" s="67"/>
      <c r="I58" s="67"/>
      <c r="J58" s="67"/>
      <c r="K58" s="67"/>
      <c r="L58" s="67"/>
      <c r="M58" s="67"/>
    </row>
    <row r="59" spans="1:29" x14ac:dyDescent="0.3">
      <c r="F59" s="67"/>
      <c r="G59" s="67"/>
      <c r="H59" s="67"/>
      <c r="I59" s="67"/>
      <c r="J59" s="67"/>
      <c r="K59" s="67"/>
      <c r="L59" s="67"/>
      <c r="M59" s="67"/>
    </row>
    <row r="60" spans="1:29" x14ac:dyDescent="0.3">
      <c r="F60" s="67"/>
      <c r="G60" s="67"/>
      <c r="H60" s="67"/>
      <c r="I60" s="67"/>
      <c r="J60" s="67"/>
      <c r="K60" s="67"/>
      <c r="L60" s="67"/>
      <c r="M60" s="67"/>
    </row>
    <row r="61" spans="1:29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</mergeCells>
  <pageMargins left="0.51181102362204722" right="0.51181102362204722" top="0.78740157480314965" bottom="0.78740157480314965" header="0.31496062992125984" footer="0.31496062992125984"/>
  <pageSetup paperSize="9" orientation="landscape" r:id="rId1"/>
  <ignoredErrors>
    <ignoredError sqref="AC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zoomScale="80" zoomScaleNormal="80" workbookViewId="0">
      <selection activeCell="Y5" sqref="Y5:AC5"/>
    </sheetView>
  </sheetViews>
  <sheetFormatPr defaultRowHeight="15" x14ac:dyDescent="0.2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8" width="3.140625" customWidth="1"/>
    <col min="9" max="10" width="10.140625" customWidth="1"/>
    <col min="11" max="11" width="5.7109375" style="164" customWidth="1"/>
    <col min="12" max="14" width="3.140625" customWidth="1"/>
    <col min="15" max="15" width="8.140625" customWidth="1"/>
    <col min="16" max="16" width="8.85546875" customWidth="1"/>
    <col min="17" max="17" width="4.42578125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 x14ac:dyDescent="0.25">
      <c r="C1" s="24" t="s">
        <v>152</v>
      </c>
    </row>
    <row r="3" spans="1:30" x14ac:dyDescent="0.25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 x14ac:dyDescent="0.25">
      <c r="A4" s="219">
        <v>1</v>
      </c>
      <c r="B4" s="219">
        <v>5</v>
      </c>
      <c r="C4" t="s">
        <v>250</v>
      </c>
      <c r="D4" t="s">
        <v>252</v>
      </c>
      <c r="E4" s="22" t="s">
        <v>268</v>
      </c>
      <c r="G4" s="219">
        <v>2</v>
      </c>
      <c r="H4" s="219">
        <v>3</v>
      </c>
      <c r="I4" t="s">
        <v>84</v>
      </c>
      <c r="J4" t="s">
        <v>266</v>
      </c>
      <c r="K4" s="22" t="s">
        <v>259</v>
      </c>
      <c r="M4" s="219"/>
      <c r="N4" s="219"/>
      <c r="Q4" s="164"/>
      <c r="S4" s="219"/>
      <c r="T4" s="219"/>
      <c r="W4" s="22"/>
      <c r="X4" s="22"/>
      <c r="Y4" s="296">
        <v>10</v>
      </c>
      <c r="Z4" s="296">
        <v>15</v>
      </c>
      <c r="AA4" s="24" t="s">
        <v>202</v>
      </c>
      <c r="AB4" s="24" t="s">
        <v>179</v>
      </c>
      <c r="AC4" s="194" t="s">
        <v>268</v>
      </c>
    </row>
    <row r="5" spans="1:30" x14ac:dyDescent="0.25">
      <c r="A5" s="219">
        <v>6</v>
      </c>
      <c r="B5" s="219">
        <v>3</v>
      </c>
      <c r="C5" t="s">
        <v>203</v>
      </c>
      <c r="D5" t="s">
        <v>266</v>
      </c>
      <c r="E5" s="22" t="s">
        <v>268</v>
      </c>
      <c r="G5" s="219">
        <v>5</v>
      </c>
      <c r="H5" s="219">
        <v>7</v>
      </c>
      <c r="I5" t="s">
        <v>252</v>
      </c>
      <c r="J5" t="s">
        <v>168</v>
      </c>
      <c r="K5" s="22" t="s">
        <v>258</v>
      </c>
      <c r="M5" s="219"/>
      <c r="N5" s="219"/>
      <c r="Q5" s="22"/>
      <c r="S5" s="219"/>
      <c r="T5" s="219"/>
      <c r="W5" s="22"/>
      <c r="X5" s="22"/>
      <c r="Y5" s="296">
        <v>17</v>
      </c>
      <c r="Z5" s="296">
        <v>14</v>
      </c>
      <c r="AA5" s="24" t="s">
        <v>287</v>
      </c>
      <c r="AB5" s="24" t="s">
        <v>261</v>
      </c>
      <c r="AC5" s="194" t="s">
        <v>258</v>
      </c>
    </row>
    <row r="6" spans="1:30" x14ac:dyDescent="0.25">
      <c r="A6" s="219">
        <v>2</v>
      </c>
      <c r="B6" s="219">
        <v>8</v>
      </c>
      <c r="C6" t="s">
        <v>84</v>
      </c>
      <c r="D6" t="s">
        <v>174</v>
      </c>
      <c r="E6" s="22" t="s">
        <v>258</v>
      </c>
      <c r="G6" s="219">
        <v>13</v>
      </c>
      <c r="H6" s="219">
        <v>6</v>
      </c>
      <c r="I6" t="s">
        <v>153</v>
      </c>
      <c r="J6" t="s">
        <v>203</v>
      </c>
      <c r="K6" s="22" t="s">
        <v>268</v>
      </c>
      <c r="M6" s="219"/>
      <c r="N6" s="219"/>
      <c r="Q6" s="164"/>
      <c r="S6" s="219"/>
      <c r="T6" s="219"/>
      <c r="W6" s="164"/>
      <c r="X6" s="22"/>
      <c r="Y6" s="220"/>
      <c r="Z6" s="220"/>
    </row>
    <row r="7" spans="1:30" x14ac:dyDescent="0.25">
      <c r="A7" s="219">
        <v>10</v>
      </c>
      <c r="B7" s="219">
        <v>7</v>
      </c>
      <c r="C7" t="s">
        <v>202</v>
      </c>
      <c r="D7" t="s">
        <v>168</v>
      </c>
      <c r="E7" s="22" t="s">
        <v>268</v>
      </c>
      <c r="G7" s="219">
        <v>8</v>
      </c>
      <c r="H7" s="219">
        <v>9</v>
      </c>
      <c r="I7" t="s">
        <v>174</v>
      </c>
      <c r="J7" t="s">
        <v>164</v>
      </c>
      <c r="K7" s="22" t="s">
        <v>268</v>
      </c>
      <c r="M7" s="219"/>
      <c r="N7" s="219"/>
      <c r="Q7" s="164"/>
      <c r="S7" s="219"/>
      <c r="T7" s="219"/>
      <c r="W7" s="22"/>
      <c r="X7" s="22"/>
      <c r="Y7" s="220"/>
      <c r="Z7" s="220"/>
      <c r="AC7" s="22"/>
    </row>
    <row r="8" spans="1:30" x14ac:dyDescent="0.25">
      <c r="A8" s="219">
        <v>9</v>
      </c>
      <c r="B8" s="219">
        <v>12</v>
      </c>
      <c r="C8" t="s">
        <v>164</v>
      </c>
      <c r="D8" t="s">
        <v>177</v>
      </c>
      <c r="E8" s="22" t="s">
        <v>258</v>
      </c>
      <c r="G8" s="219">
        <v>16</v>
      </c>
      <c r="H8" s="219">
        <v>11</v>
      </c>
      <c r="I8" t="s">
        <v>128</v>
      </c>
      <c r="J8" t="s">
        <v>87</v>
      </c>
      <c r="K8" s="22" t="s">
        <v>268</v>
      </c>
      <c r="M8" s="219"/>
      <c r="N8" s="219"/>
      <c r="Q8" s="164"/>
      <c r="S8" s="219"/>
      <c r="T8" s="219"/>
      <c r="W8" s="164"/>
      <c r="X8" s="22"/>
      <c r="Y8" s="220"/>
      <c r="Z8" s="220"/>
      <c r="AC8" s="22"/>
      <c r="AD8" s="208"/>
    </row>
    <row r="9" spans="1:30" x14ac:dyDescent="0.25">
      <c r="A9" s="219">
        <v>13</v>
      </c>
      <c r="B9" s="219">
        <v>11</v>
      </c>
      <c r="C9" t="s">
        <v>153</v>
      </c>
      <c r="D9" t="s">
        <v>87</v>
      </c>
      <c r="E9" s="22" t="s">
        <v>259</v>
      </c>
      <c r="G9" s="219">
        <v>18</v>
      </c>
      <c r="H9" s="219">
        <v>10</v>
      </c>
      <c r="I9" t="s">
        <v>88</v>
      </c>
      <c r="J9" t="s">
        <v>202</v>
      </c>
      <c r="K9" s="22" t="s">
        <v>258</v>
      </c>
      <c r="M9" s="219"/>
      <c r="N9" s="219"/>
      <c r="Q9" s="164"/>
      <c r="S9" s="219"/>
      <c r="T9" s="219"/>
      <c r="W9" s="22"/>
      <c r="X9" s="22"/>
      <c r="Y9" s="220"/>
      <c r="Z9" s="220"/>
      <c r="AA9" s="24"/>
      <c r="AB9" s="24"/>
      <c r="AC9" s="206"/>
    </row>
    <row r="10" spans="1:30" x14ac:dyDescent="0.25">
      <c r="A10" s="219">
        <v>16</v>
      </c>
      <c r="B10" s="219">
        <v>18</v>
      </c>
      <c r="C10" t="s">
        <v>128</v>
      </c>
      <c r="D10" t="s">
        <v>88</v>
      </c>
      <c r="E10" s="22" t="s">
        <v>268</v>
      </c>
      <c r="G10" s="219">
        <v>14</v>
      </c>
      <c r="H10" s="219">
        <v>17</v>
      </c>
      <c r="I10" t="s">
        <v>261</v>
      </c>
      <c r="J10" t="s">
        <v>208</v>
      </c>
      <c r="K10" s="22" t="s">
        <v>258</v>
      </c>
      <c r="M10" s="219"/>
      <c r="N10" s="219"/>
      <c r="Q10" s="22"/>
      <c r="S10" s="219"/>
      <c r="T10" s="219"/>
      <c r="U10" s="24"/>
      <c r="V10" s="24"/>
      <c r="W10" s="206"/>
      <c r="X10" s="162"/>
      <c r="Y10" s="162"/>
      <c r="Z10" s="162"/>
      <c r="AA10" s="192"/>
      <c r="AB10" s="192"/>
      <c r="AC10" s="193"/>
    </row>
    <row r="11" spans="1:30" x14ac:dyDescent="0.25">
      <c r="A11" s="219">
        <v>20</v>
      </c>
      <c r="B11" s="219">
        <v>14</v>
      </c>
      <c r="C11" t="s">
        <v>260</v>
      </c>
      <c r="D11" t="s">
        <v>261</v>
      </c>
      <c r="E11" s="22" t="s">
        <v>259</v>
      </c>
      <c r="G11" s="219">
        <v>19</v>
      </c>
      <c r="H11" s="219">
        <v>20</v>
      </c>
      <c r="I11" t="s">
        <v>172</v>
      </c>
      <c r="J11" t="s">
        <v>286</v>
      </c>
      <c r="K11" s="22" t="s">
        <v>259</v>
      </c>
      <c r="Q11" s="164"/>
    </row>
    <row r="12" spans="1:30" x14ac:dyDescent="0.25">
      <c r="A12" s="296">
        <v>19</v>
      </c>
      <c r="B12" s="296">
        <v>17</v>
      </c>
      <c r="C12" s="24" t="s">
        <v>172</v>
      </c>
      <c r="D12" s="24" t="s">
        <v>208</v>
      </c>
      <c r="E12" s="194" t="s">
        <v>268</v>
      </c>
      <c r="O12" s="24"/>
      <c r="P12" s="24"/>
      <c r="Q12" s="194"/>
      <c r="AA12" s="24"/>
      <c r="AB12" s="24"/>
      <c r="AC12" s="206"/>
    </row>
    <row r="13" spans="1:30" x14ac:dyDescent="0.25">
      <c r="K13" s="22"/>
      <c r="Q13" s="22"/>
    </row>
    <row r="14" spans="1:30" x14ac:dyDescent="0.25">
      <c r="C14" s="21" t="s">
        <v>61</v>
      </c>
      <c r="I14" s="21" t="s">
        <v>68</v>
      </c>
      <c r="O14" s="21" t="s">
        <v>11</v>
      </c>
      <c r="U14" s="21" t="s">
        <v>14</v>
      </c>
      <c r="AA14" s="207"/>
    </row>
    <row r="15" spans="1:30" x14ac:dyDescent="0.25">
      <c r="A15" s="219">
        <v>3</v>
      </c>
      <c r="B15" s="219">
        <v>2</v>
      </c>
      <c r="C15" t="s">
        <v>266</v>
      </c>
      <c r="D15" t="s">
        <v>84</v>
      </c>
      <c r="E15" s="22" t="s">
        <v>259</v>
      </c>
      <c r="G15" s="219"/>
      <c r="H15" s="219"/>
      <c r="K15" s="22"/>
      <c r="M15" s="219"/>
      <c r="N15" s="219"/>
      <c r="Q15" s="22"/>
      <c r="S15" s="219"/>
      <c r="T15" s="219"/>
      <c r="W15" s="22"/>
      <c r="X15" s="22"/>
    </row>
    <row r="16" spans="1:30" x14ac:dyDescent="0.25">
      <c r="A16" s="219">
        <v>5</v>
      </c>
      <c r="B16" s="219">
        <v>4</v>
      </c>
      <c r="C16" t="s">
        <v>252</v>
      </c>
      <c r="D16" t="s">
        <v>254</v>
      </c>
      <c r="E16" s="22" t="s">
        <v>258</v>
      </c>
      <c r="G16" s="219"/>
      <c r="H16" s="219"/>
      <c r="M16" s="219"/>
      <c r="N16" s="219"/>
      <c r="Q16" s="22"/>
      <c r="S16" s="219"/>
      <c r="T16" s="219"/>
      <c r="W16" s="22"/>
      <c r="X16" s="22"/>
    </row>
    <row r="17" spans="1:26" x14ac:dyDescent="0.25">
      <c r="A17" s="219">
        <v>8</v>
      </c>
      <c r="B17" s="219">
        <v>6</v>
      </c>
      <c r="C17" t="s">
        <v>174</v>
      </c>
      <c r="D17" t="s">
        <v>203</v>
      </c>
      <c r="E17" s="22" t="s">
        <v>259</v>
      </c>
      <c r="G17" s="219"/>
      <c r="H17" s="219"/>
      <c r="K17" s="22"/>
      <c r="M17" s="219"/>
      <c r="N17" s="219"/>
      <c r="Q17" s="22"/>
      <c r="S17" s="219"/>
      <c r="T17" s="219"/>
      <c r="W17" s="22"/>
      <c r="X17" s="22"/>
      <c r="Y17" s="22"/>
      <c r="Z17" s="22"/>
    </row>
    <row r="18" spans="1:26" x14ac:dyDescent="0.25">
      <c r="A18" s="219">
        <v>7</v>
      </c>
      <c r="B18" s="219">
        <v>15</v>
      </c>
      <c r="C18" t="s">
        <v>168</v>
      </c>
      <c r="D18" t="s">
        <v>179</v>
      </c>
      <c r="E18" s="22" t="s">
        <v>258</v>
      </c>
      <c r="G18" s="219"/>
      <c r="H18" s="219"/>
      <c r="M18" s="219"/>
      <c r="N18" s="219"/>
      <c r="Q18" s="22"/>
      <c r="S18" s="219"/>
      <c r="T18" s="219"/>
      <c r="W18" s="22"/>
      <c r="X18" s="22"/>
      <c r="Y18" s="22"/>
      <c r="Z18" s="22"/>
    </row>
    <row r="19" spans="1:26" x14ac:dyDescent="0.25">
      <c r="A19" s="219">
        <v>11</v>
      </c>
      <c r="B19" s="219">
        <v>10</v>
      </c>
      <c r="C19" t="s">
        <v>87</v>
      </c>
      <c r="D19" t="s">
        <v>202</v>
      </c>
      <c r="E19" s="22" t="s">
        <v>259</v>
      </c>
      <c r="G19" s="219"/>
      <c r="H19" s="219"/>
      <c r="K19" s="22"/>
      <c r="M19" s="219"/>
      <c r="N19" s="219"/>
      <c r="Q19" s="22"/>
      <c r="S19" s="219"/>
      <c r="T19" s="219"/>
      <c r="W19" s="22"/>
      <c r="X19" s="22"/>
      <c r="Y19" s="22"/>
      <c r="Z19" s="22"/>
    </row>
    <row r="20" spans="1:26" x14ac:dyDescent="0.25">
      <c r="A20" s="219">
        <v>18</v>
      </c>
      <c r="B20" s="219">
        <v>13</v>
      </c>
      <c r="C20" t="s">
        <v>88</v>
      </c>
      <c r="D20" t="s">
        <v>153</v>
      </c>
      <c r="E20" s="22" t="s">
        <v>258</v>
      </c>
      <c r="G20" s="219"/>
      <c r="H20" s="219"/>
      <c r="I20" s="24"/>
      <c r="J20" s="24"/>
      <c r="K20" s="206"/>
      <c r="M20" s="219"/>
      <c r="N20" s="219"/>
      <c r="O20" s="24"/>
      <c r="P20" s="24"/>
      <c r="Q20" s="206"/>
      <c r="S20" s="219"/>
      <c r="T20" s="219"/>
      <c r="U20" s="24"/>
      <c r="V20" s="24"/>
      <c r="W20" s="206"/>
      <c r="X20" s="22"/>
      <c r="Y20" s="22"/>
      <c r="Z20" s="22"/>
    </row>
    <row r="21" spans="1:26" x14ac:dyDescent="0.25">
      <c r="A21" s="219">
        <v>21</v>
      </c>
      <c r="B21" s="219">
        <v>20</v>
      </c>
      <c r="C21" t="s">
        <v>267</v>
      </c>
      <c r="D21" t="s">
        <v>260</v>
      </c>
      <c r="E21" s="22" t="s">
        <v>258</v>
      </c>
      <c r="I21" s="24"/>
      <c r="J21" s="24"/>
      <c r="K21" s="206"/>
      <c r="O21" s="24"/>
      <c r="P21" s="24"/>
      <c r="Q21" s="194"/>
      <c r="W21" s="22"/>
    </row>
    <row r="22" spans="1:26" x14ac:dyDescent="0.25">
      <c r="A22" s="219">
        <v>14</v>
      </c>
      <c r="B22" s="219">
        <v>16</v>
      </c>
      <c r="C22" t="s">
        <v>261</v>
      </c>
      <c r="D22" t="s">
        <v>128</v>
      </c>
      <c r="E22" s="22" t="s">
        <v>268</v>
      </c>
      <c r="O22" s="24"/>
      <c r="P22" s="24"/>
      <c r="Q22" s="194"/>
      <c r="U22" s="24"/>
      <c r="V22" s="24"/>
      <c r="W22" s="194"/>
      <c r="X22" s="162"/>
      <c r="Y22" s="162"/>
      <c r="Z22" s="162"/>
    </row>
    <row r="23" spans="1:26" x14ac:dyDescent="0.25">
      <c r="A23" s="296">
        <v>17</v>
      </c>
      <c r="B23" s="296">
        <v>19</v>
      </c>
      <c r="C23" s="24" t="s">
        <v>208</v>
      </c>
      <c r="D23" s="24" t="s">
        <v>172</v>
      </c>
      <c r="E23" s="194" t="s">
        <v>268</v>
      </c>
      <c r="O23" s="170"/>
      <c r="P23" s="170"/>
      <c r="Q23" s="170"/>
      <c r="X23" s="162"/>
      <c r="Y23" s="162"/>
      <c r="Z23" s="162"/>
    </row>
    <row r="24" spans="1:26" x14ac:dyDescent="0.25">
      <c r="O24" s="170"/>
      <c r="P24" s="170"/>
      <c r="Q24" s="170"/>
      <c r="X24" s="162"/>
      <c r="Y24" s="162"/>
      <c r="Z24" s="162"/>
    </row>
    <row r="25" spans="1:26" x14ac:dyDescent="0.25">
      <c r="C25" s="21" t="s">
        <v>6</v>
      </c>
      <c r="I25" s="21" t="s">
        <v>9</v>
      </c>
      <c r="O25" s="21" t="s">
        <v>12</v>
      </c>
      <c r="U25" s="21"/>
      <c r="V25" s="24"/>
      <c r="W25" s="162"/>
      <c r="X25" s="162"/>
      <c r="Y25" s="162"/>
      <c r="Z25" s="162"/>
    </row>
    <row r="26" spans="1:26" x14ac:dyDescent="0.25">
      <c r="A26" s="219">
        <v>2</v>
      </c>
      <c r="B26" s="219">
        <v>5</v>
      </c>
      <c r="C26" t="s">
        <v>84</v>
      </c>
      <c r="D26" t="s">
        <v>252</v>
      </c>
      <c r="E26" s="22" t="s">
        <v>258</v>
      </c>
      <c r="G26" s="219"/>
      <c r="H26" s="219"/>
      <c r="K26" s="22"/>
      <c r="M26" s="219"/>
      <c r="N26" s="219"/>
      <c r="Q26" s="22"/>
      <c r="W26" s="22"/>
      <c r="X26" s="162"/>
      <c r="Y26" s="162"/>
      <c r="Z26" s="162"/>
    </row>
    <row r="27" spans="1:26" x14ac:dyDescent="0.25">
      <c r="A27" s="219">
        <v>7</v>
      </c>
      <c r="B27" s="219">
        <v>3</v>
      </c>
      <c r="C27" t="s">
        <v>168</v>
      </c>
      <c r="D27" t="s">
        <v>266</v>
      </c>
      <c r="E27" s="22" t="s">
        <v>268</v>
      </c>
      <c r="G27" s="219"/>
      <c r="H27" s="219"/>
      <c r="K27" s="22"/>
      <c r="M27" s="219"/>
      <c r="N27" s="219"/>
      <c r="Q27" s="22"/>
      <c r="W27" s="22"/>
      <c r="X27" s="162"/>
      <c r="Y27" s="162"/>
      <c r="Z27" s="162"/>
    </row>
    <row r="28" spans="1:26" x14ac:dyDescent="0.25">
      <c r="A28" s="219">
        <v>6</v>
      </c>
      <c r="B28" s="219">
        <v>1</v>
      </c>
      <c r="C28" t="s">
        <v>203</v>
      </c>
      <c r="D28" t="s">
        <v>250</v>
      </c>
      <c r="E28" s="22" t="s">
        <v>259</v>
      </c>
      <c r="G28" s="219"/>
      <c r="H28" s="219"/>
      <c r="K28" s="22"/>
      <c r="M28" s="219"/>
      <c r="N28" s="219"/>
      <c r="Q28" s="22"/>
      <c r="W28" s="22"/>
    </row>
    <row r="29" spans="1:26" x14ac:dyDescent="0.25">
      <c r="A29" s="219">
        <v>11</v>
      </c>
      <c r="B29" s="219">
        <v>8</v>
      </c>
      <c r="C29" t="s">
        <v>87</v>
      </c>
      <c r="D29" t="s">
        <v>174</v>
      </c>
      <c r="E29" s="22" t="s">
        <v>268</v>
      </c>
      <c r="G29" s="219"/>
      <c r="H29" s="219"/>
      <c r="K29" s="22"/>
      <c r="M29" s="219"/>
      <c r="N29" s="219"/>
      <c r="Q29" s="22"/>
      <c r="W29" s="22"/>
    </row>
    <row r="30" spans="1:26" x14ac:dyDescent="0.25">
      <c r="A30" s="219">
        <v>15</v>
      </c>
      <c r="B30" s="219">
        <v>14</v>
      </c>
      <c r="C30" t="s">
        <v>179</v>
      </c>
      <c r="D30" t="s">
        <v>261</v>
      </c>
      <c r="E30" s="22" t="s">
        <v>258</v>
      </c>
      <c r="G30" s="219"/>
      <c r="H30" s="219"/>
      <c r="K30" s="22"/>
      <c r="M30" s="219"/>
      <c r="N30" s="219"/>
      <c r="Q30" s="22"/>
      <c r="W30" s="22"/>
    </row>
    <row r="31" spans="1:26" x14ac:dyDescent="0.25">
      <c r="A31" s="219">
        <v>18</v>
      </c>
      <c r="B31" s="219">
        <v>16</v>
      </c>
      <c r="C31" t="s">
        <v>88</v>
      </c>
      <c r="D31" t="s">
        <v>128</v>
      </c>
      <c r="E31" s="22" t="s">
        <v>268</v>
      </c>
      <c r="G31" s="219"/>
      <c r="H31" s="219"/>
      <c r="I31" s="24"/>
      <c r="J31" s="24"/>
      <c r="K31" s="24"/>
      <c r="M31" s="220"/>
      <c r="N31" s="220"/>
      <c r="O31" s="24"/>
      <c r="P31" s="24"/>
      <c r="Q31" s="206"/>
      <c r="U31" s="24"/>
      <c r="V31" s="24"/>
      <c r="W31" s="206"/>
    </row>
    <row r="32" spans="1:26" x14ac:dyDescent="0.25">
      <c r="A32" s="219">
        <v>20</v>
      </c>
      <c r="B32" s="219">
        <v>13</v>
      </c>
      <c r="C32" t="s">
        <v>260</v>
      </c>
      <c r="D32" t="s">
        <v>153</v>
      </c>
      <c r="E32" s="22" t="s">
        <v>268</v>
      </c>
      <c r="K32" s="22"/>
      <c r="O32" s="192"/>
      <c r="P32" s="192"/>
      <c r="Q32" s="193"/>
      <c r="W32" s="22"/>
    </row>
    <row r="33" spans="3:17" x14ac:dyDescent="0.25">
      <c r="E33" s="194"/>
      <c r="O33" s="24"/>
      <c r="P33" s="24"/>
      <c r="Q33" s="206"/>
    </row>
    <row r="34" spans="3:17" x14ac:dyDescent="0.25">
      <c r="O34" s="24"/>
      <c r="P34" s="24"/>
      <c r="Q34" s="206"/>
    </row>
    <row r="35" spans="3:17" x14ac:dyDescent="0.25">
      <c r="O35" s="21"/>
    </row>
    <row r="37" spans="3:17" x14ac:dyDescent="0.25">
      <c r="Q37" s="22"/>
    </row>
    <row r="41" spans="3:17" x14ac:dyDescent="0.25">
      <c r="Q41" s="22"/>
    </row>
    <row r="43" spans="3:17" x14ac:dyDescent="0.25">
      <c r="C43" s="105"/>
      <c r="D43" s="105"/>
      <c r="E43" s="106"/>
      <c r="K43" s="22"/>
    </row>
    <row r="44" spans="3:17" x14ac:dyDescent="0.25">
      <c r="C44" s="24"/>
      <c r="D44" s="24"/>
      <c r="E44" s="194"/>
      <c r="L44" s="105"/>
      <c r="M44" s="105"/>
      <c r="N44" s="105"/>
      <c r="O44" s="105"/>
      <c r="P44" s="106"/>
      <c r="Q44" s="105"/>
    </row>
    <row r="45" spans="3:17" x14ac:dyDescent="0.25">
      <c r="C45" s="24"/>
      <c r="D45" s="24"/>
      <c r="E45" s="194"/>
    </row>
    <row r="46" spans="3:17" x14ac:dyDescent="0.25">
      <c r="C46" s="24"/>
      <c r="D46" s="24"/>
      <c r="E46" s="194"/>
      <c r="O46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showGridLines="0" workbookViewId="0">
      <pane ySplit="8" topLeftCell="A36" activePane="bottomLeft" state="frozen"/>
      <selection pane="bottomLeft" activeCell="V46" sqref="V46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4" width="3.42578125" customWidth="1"/>
    <col min="25" max="25" width="5" bestFit="1" customWidth="1"/>
    <col min="26" max="26" width="8.28515625" customWidth="1"/>
    <col min="27" max="27" width="9.140625" bestFit="1" customWidth="1"/>
  </cols>
  <sheetData>
    <row r="1" spans="1:27" ht="18.75" x14ac:dyDescent="0.3">
      <c r="A1" s="88" t="s">
        <v>109</v>
      </c>
    </row>
    <row r="3" spans="1:27" x14ac:dyDescent="0.25">
      <c r="A3" s="113"/>
      <c r="B3" t="s">
        <v>144</v>
      </c>
    </row>
    <row r="4" spans="1:27" x14ac:dyDescent="0.25">
      <c r="B4" t="s">
        <v>145</v>
      </c>
    </row>
    <row r="5" spans="1:27" ht="8.1" customHeight="1" x14ac:dyDescent="0.25"/>
    <row r="6" spans="1:27" x14ac:dyDescent="0.25">
      <c r="A6" s="114"/>
      <c r="B6" t="s">
        <v>143</v>
      </c>
    </row>
    <row r="7" spans="1:27" ht="15.75" thickBot="1" x14ac:dyDescent="0.3">
      <c r="AA7" s="116" t="s">
        <v>110</v>
      </c>
    </row>
    <row r="8" spans="1:27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212" t="s">
        <v>62</v>
      </c>
      <c r="X8" s="23"/>
      <c r="Y8" s="118" t="s">
        <v>58</v>
      </c>
      <c r="Z8" s="115" t="s">
        <v>59</v>
      </c>
      <c r="AA8" s="117" t="s">
        <v>111</v>
      </c>
    </row>
    <row r="9" spans="1:27" ht="15.6" customHeight="1" x14ac:dyDescent="0.25">
      <c r="A9" s="4" t="s">
        <v>19</v>
      </c>
      <c r="B9" s="111" t="s">
        <v>41</v>
      </c>
      <c r="C9" s="213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8"/>
      <c r="N9" s="288"/>
      <c r="O9" s="288"/>
      <c r="P9" s="288"/>
      <c r="Q9" s="288"/>
      <c r="R9" s="288"/>
      <c r="S9" s="288"/>
      <c r="T9" s="288"/>
      <c r="U9" s="288"/>
      <c r="V9" s="278"/>
      <c r="W9" s="279"/>
      <c r="X9" s="12"/>
      <c r="Y9" s="119">
        <f t="shared" ref="Y9:Y50" si="0">SUM(C9:W9)</f>
        <v>0</v>
      </c>
      <c r="Z9" s="337">
        <f>Y9+Y10</f>
        <v>0.5</v>
      </c>
      <c r="AA9" s="341">
        <f>SUM(C9:U10)</f>
        <v>0.5</v>
      </c>
    </row>
    <row r="10" spans="1:27" ht="15.95" customHeight="1" thickBot="1" x14ac:dyDescent="0.3">
      <c r="A10" s="5"/>
      <c r="B10" s="152">
        <v>2034</v>
      </c>
      <c r="C10" s="214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9"/>
      <c r="N10" s="289"/>
      <c r="O10" s="289"/>
      <c r="P10" s="289"/>
      <c r="Q10" s="289"/>
      <c r="R10" s="289"/>
      <c r="S10" s="289"/>
      <c r="T10" s="289"/>
      <c r="U10" s="289"/>
      <c r="V10" s="280"/>
      <c r="W10" s="281"/>
      <c r="X10" s="10"/>
      <c r="Y10" s="169">
        <f t="shared" si="0"/>
        <v>0.5</v>
      </c>
      <c r="Z10" s="338"/>
      <c r="AA10" s="342"/>
    </row>
    <row r="11" spans="1:27" ht="15.6" customHeight="1" x14ac:dyDescent="0.25">
      <c r="A11" s="8" t="s">
        <v>20</v>
      </c>
      <c r="B11" s="111" t="s">
        <v>45</v>
      </c>
      <c r="C11" s="215"/>
      <c r="D11" s="13"/>
      <c r="E11" s="14">
        <v>0.5</v>
      </c>
      <c r="F11" s="14"/>
      <c r="G11" s="14">
        <v>1</v>
      </c>
      <c r="H11" s="14"/>
      <c r="I11" s="155"/>
      <c r="J11" s="155">
        <v>1</v>
      </c>
      <c r="K11" s="155"/>
      <c r="L11" s="155"/>
      <c r="M11" s="288"/>
      <c r="N11" s="288"/>
      <c r="O11" s="288"/>
      <c r="P11" s="288"/>
      <c r="Q11" s="288"/>
      <c r="R11" s="288"/>
      <c r="S11" s="288"/>
      <c r="T11" s="288"/>
      <c r="U11" s="288"/>
      <c r="V11" s="278"/>
      <c r="W11" s="279"/>
      <c r="X11" s="12"/>
      <c r="Y11" s="119">
        <f t="shared" si="0"/>
        <v>2.5</v>
      </c>
      <c r="Z11" s="337">
        <f>Y11+Y12</f>
        <v>3</v>
      </c>
      <c r="AA11" s="341">
        <f>SUM(C11:U12)</f>
        <v>3</v>
      </c>
    </row>
    <row r="12" spans="1:27" ht="15.95" customHeight="1" thickBot="1" x14ac:dyDescent="0.3">
      <c r="A12" s="9"/>
      <c r="B12" s="112">
        <v>1988</v>
      </c>
      <c r="C12" s="216"/>
      <c r="D12" s="20"/>
      <c r="E12" s="19">
        <v>0.5</v>
      </c>
      <c r="F12" s="19"/>
      <c r="G12" s="19"/>
      <c r="H12" s="19"/>
      <c r="I12" s="156"/>
      <c r="J12" s="156"/>
      <c r="K12" s="156"/>
      <c r="L12" s="156"/>
      <c r="M12" s="289"/>
      <c r="N12" s="289"/>
      <c r="O12" s="289"/>
      <c r="P12" s="289"/>
      <c r="Q12" s="289"/>
      <c r="R12" s="290"/>
      <c r="S12" s="290"/>
      <c r="T12" s="290"/>
      <c r="U12" s="290"/>
      <c r="V12" s="282"/>
      <c r="W12" s="283"/>
      <c r="X12" s="10"/>
      <c r="Y12" s="169">
        <f t="shared" si="0"/>
        <v>0.5</v>
      </c>
      <c r="Z12" s="339"/>
      <c r="AA12" s="342"/>
    </row>
    <row r="13" spans="1:27" ht="15.6" customHeight="1" x14ac:dyDescent="0.25">
      <c r="A13" s="4" t="s">
        <v>21</v>
      </c>
      <c r="B13" s="111" t="s">
        <v>132</v>
      </c>
      <c r="C13" s="217"/>
      <c r="D13" s="11">
        <v>0.5</v>
      </c>
      <c r="E13" s="15"/>
      <c r="F13" s="11"/>
      <c r="G13" s="11"/>
      <c r="H13" s="11"/>
      <c r="I13" s="153"/>
      <c r="J13" s="153"/>
      <c r="K13" s="153"/>
      <c r="L13" s="153"/>
      <c r="M13" s="153"/>
      <c r="N13" s="291"/>
      <c r="O13" s="288"/>
      <c r="P13" s="288"/>
      <c r="Q13" s="288"/>
      <c r="R13" s="291"/>
      <c r="S13" s="291"/>
      <c r="T13" s="291"/>
      <c r="U13" s="291"/>
      <c r="V13" s="284"/>
      <c r="W13" s="285"/>
      <c r="X13" s="12"/>
      <c r="Y13" s="119">
        <f t="shared" si="0"/>
        <v>0.5</v>
      </c>
      <c r="Z13" s="340">
        <f>Y13+Y14</f>
        <v>3</v>
      </c>
      <c r="AA13" s="341">
        <f>SUM(C13:U14)</f>
        <v>3</v>
      </c>
    </row>
    <row r="14" spans="1:27" ht="15.95" customHeight="1" thickBot="1" x14ac:dyDescent="0.3">
      <c r="A14" s="5"/>
      <c r="B14" s="112">
        <v>1959</v>
      </c>
      <c r="C14" s="218"/>
      <c r="D14" s="16">
        <v>0.5</v>
      </c>
      <c r="E14" s="18"/>
      <c r="F14" s="16"/>
      <c r="G14" s="16"/>
      <c r="H14" s="16">
        <v>1</v>
      </c>
      <c r="I14" s="154">
        <v>1</v>
      </c>
      <c r="J14" s="154"/>
      <c r="K14" s="154"/>
      <c r="L14" s="154"/>
      <c r="M14" s="154"/>
      <c r="N14" s="289"/>
      <c r="O14" s="289"/>
      <c r="P14" s="289"/>
      <c r="Q14" s="289"/>
      <c r="R14" s="289"/>
      <c r="S14" s="289"/>
      <c r="T14" s="289"/>
      <c r="U14" s="289"/>
      <c r="V14" s="280"/>
      <c r="W14" s="281"/>
      <c r="X14" s="10"/>
      <c r="Y14" s="169">
        <f t="shared" si="0"/>
        <v>2.5</v>
      </c>
      <c r="Z14" s="338"/>
      <c r="AA14" s="342"/>
    </row>
    <row r="15" spans="1:27" ht="15.6" customHeight="1" x14ac:dyDescent="0.25">
      <c r="A15" s="8" t="s">
        <v>22</v>
      </c>
      <c r="B15" s="111" t="s">
        <v>42</v>
      </c>
      <c r="C15" s="215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8"/>
      <c r="Q15" s="288"/>
      <c r="R15" s="288"/>
      <c r="S15" s="288"/>
      <c r="T15" s="288"/>
      <c r="U15" s="288"/>
      <c r="V15" s="278"/>
      <c r="W15" s="279"/>
      <c r="X15" s="12"/>
      <c r="Y15" s="119">
        <f t="shared" si="0"/>
        <v>0</v>
      </c>
      <c r="Z15" s="337">
        <f>Y15+Y16</f>
        <v>0</v>
      </c>
      <c r="AA15" s="341">
        <f>SUM(C15:U16)</f>
        <v>0</v>
      </c>
    </row>
    <row r="16" spans="1:27" ht="15.95" customHeight="1" thickBot="1" x14ac:dyDescent="0.3">
      <c r="A16" s="9"/>
      <c r="B16" s="112">
        <v>1904</v>
      </c>
      <c r="C16" s="216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9"/>
      <c r="Q16" s="289"/>
      <c r="R16" s="290"/>
      <c r="S16" s="290"/>
      <c r="T16" s="290"/>
      <c r="U16" s="290"/>
      <c r="V16" s="282"/>
      <c r="W16" s="283"/>
      <c r="X16" s="10"/>
      <c r="Y16" s="169">
        <f t="shared" si="0"/>
        <v>0</v>
      </c>
      <c r="Z16" s="339"/>
      <c r="AA16" s="342"/>
    </row>
    <row r="17" spans="1:27" ht="15.6" customHeight="1" x14ac:dyDescent="0.25">
      <c r="A17" s="4" t="s">
        <v>23</v>
      </c>
      <c r="B17" s="111" t="s">
        <v>149</v>
      </c>
      <c r="C17" s="217"/>
      <c r="D17" s="11">
        <v>0</v>
      </c>
      <c r="E17" s="11"/>
      <c r="F17" s="11">
        <v>1</v>
      </c>
      <c r="G17" s="15"/>
      <c r="H17" s="11"/>
      <c r="I17" s="153">
        <v>1</v>
      </c>
      <c r="J17" s="153"/>
      <c r="K17" s="153"/>
      <c r="L17" s="153"/>
      <c r="M17" s="153"/>
      <c r="N17" s="153"/>
      <c r="O17" s="155"/>
      <c r="P17" s="155"/>
      <c r="Q17" s="155"/>
      <c r="R17" s="291"/>
      <c r="S17" s="291"/>
      <c r="T17" s="291"/>
      <c r="U17" s="291"/>
      <c r="V17" s="284"/>
      <c r="W17" s="285"/>
      <c r="X17" s="12"/>
      <c r="Y17" s="119">
        <f t="shared" si="0"/>
        <v>2</v>
      </c>
      <c r="Z17" s="340">
        <f>Y17+Y18</f>
        <v>3</v>
      </c>
      <c r="AA17" s="341">
        <f>SUM(C17:U18)</f>
        <v>3</v>
      </c>
    </row>
    <row r="18" spans="1:27" ht="15.95" customHeight="1" thickBot="1" x14ac:dyDescent="0.3">
      <c r="A18" s="5"/>
      <c r="B18" s="112">
        <v>1857</v>
      </c>
      <c r="C18" s="218">
        <v>1</v>
      </c>
      <c r="D18" s="16"/>
      <c r="E18" s="16"/>
      <c r="F18" s="16"/>
      <c r="G18" s="18"/>
      <c r="H18" s="16"/>
      <c r="I18" s="154"/>
      <c r="J18" s="154"/>
      <c r="K18" s="154"/>
      <c r="L18" s="154"/>
      <c r="M18" s="154"/>
      <c r="N18" s="154"/>
      <c r="O18" s="154"/>
      <c r="P18" s="154"/>
      <c r="Q18" s="154"/>
      <c r="R18" s="289"/>
      <c r="S18" s="289"/>
      <c r="T18" s="289"/>
      <c r="U18" s="289"/>
      <c r="V18" s="280"/>
      <c r="W18" s="281"/>
      <c r="X18" s="10"/>
      <c r="Y18" s="169">
        <f t="shared" si="0"/>
        <v>1</v>
      </c>
      <c r="Z18" s="338"/>
      <c r="AA18" s="342"/>
    </row>
    <row r="19" spans="1:27" ht="15.6" customHeight="1" x14ac:dyDescent="0.25">
      <c r="A19" s="8" t="s">
        <v>24</v>
      </c>
      <c r="B19" s="111" t="s">
        <v>46</v>
      </c>
      <c r="C19" s="215">
        <v>0.5</v>
      </c>
      <c r="D19" s="14"/>
      <c r="E19" s="14">
        <v>0</v>
      </c>
      <c r="F19" s="14"/>
      <c r="G19" s="14"/>
      <c r="H19" s="13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288"/>
      <c r="U19" s="288"/>
      <c r="V19" s="278"/>
      <c r="W19" s="279"/>
      <c r="X19" s="12"/>
      <c r="Y19" s="119">
        <f t="shared" si="0"/>
        <v>0.5</v>
      </c>
      <c r="Z19" s="337">
        <f>Y19+Y20</f>
        <v>2</v>
      </c>
      <c r="AA19" s="341">
        <f>SUM(C19:U20)</f>
        <v>2</v>
      </c>
    </row>
    <row r="20" spans="1:27" ht="15.95" customHeight="1" thickBot="1" x14ac:dyDescent="0.3">
      <c r="A20" s="9"/>
      <c r="B20" s="112">
        <v>1818</v>
      </c>
      <c r="C20" s="216"/>
      <c r="D20" s="19"/>
      <c r="E20" s="19"/>
      <c r="F20" s="19"/>
      <c r="G20" s="19"/>
      <c r="H20" s="20"/>
      <c r="I20" s="156"/>
      <c r="J20" s="156">
        <v>0.5</v>
      </c>
      <c r="K20" s="156"/>
      <c r="L20" s="156"/>
      <c r="M20" s="156"/>
      <c r="N20" s="156"/>
      <c r="O20" s="156">
        <v>1</v>
      </c>
      <c r="P20" s="156"/>
      <c r="Q20" s="156"/>
      <c r="R20" s="156"/>
      <c r="S20" s="156"/>
      <c r="T20" s="290"/>
      <c r="U20" s="290"/>
      <c r="V20" s="282"/>
      <c r="W20" s="283"/>
      <c r="X20" s="10"/>
      <c r="Y20" s="169">
        <f t="shared" si="0"/>
        <v>1.5</v>
      </c>
      <c r="Z20" s="339"/>
      <c r="AA20" s="342"/>
    </row>
    <row r="21" spans="1:27" ht="15.6" customHeight="1" x14ac:dyDescent="0.25">
      <c r="A21" s="4" t="s">
        <v>25</v>
      </c>
      <c r="B21" s="111" t="s">
        <v>170</v>
      </c>
      <c r="C21" s="217"/>
      <c r="D21" s="11"/>
      <c r="E21" s="11">
        <v>0</v>
      </c>
      <c r="F21" s="11"/>
      <c r="G21" s="11"/>
      <c r="H21" s="11"/>
      <c r="I21" s="15"/>
      <c r="J21" s="11"/>
      <c r="K21" s="11"/>
      <c r="L21" s="153"/>
      <c r="M21" s="153"/>
      <c r="N21" s="153"/>
      <c r="O21" s="153"/>
      <c r="P21" s="153"/>
      <c r="Q21" s="153">
        <v>1</v>
      </c>
      <c r="R21" s="153"/>
      <c r="S21" s="153"/>
      <c r="T21" s="291"/>
      <c r="U21" s="291"/>
      <c r="V21" s="284"/>
      <c r="W21" s="285"/>
      <c r="X21" s="12"/>
      <c r="Y21" s="119">
        <f t="shared" si="0"/>
        <v>1</v>
      </c>
      <c r="Z21" s="340">
        <f>Y21+Y22</f>
        <v>2</v>
      </c>
      <c r="AA21" s="341">
        <f>SUM(C21:U22)</f>
        <v>2</v>
      </c>
    </row>
    <row r="22" spans="1:27" ht="15.95" customHeight="1" thickBot="1" x14ac:dyDescent="0.3">
      <c r="A22" s="5"/>
      <c r="B22" s="112">
        <v>1776</v>
      </c>
      <c r="C22" s="218"/>
      <c r="D22" s="16"/>
      <c r="E22" s="16"/>
      <c r="F22" s="16"/>
      <c r="G22" s="16">
        <v>0</v>
      </c>
      <c r="H22" s="16"/>
      <c r="I22" s="18"/>
      <c r="J22" s="16"/>
      <c r="K22" s="16"/>
      <c r="L22" s="154">
        <v>1</v>
      </c>
      <c r="M22" s="154"/>
      <c r="N22" s="154"/>
      <c r="O22" s="154"/>
      <c r="P22" s="154"/>
      <c r="Q22" s="154"/>
      <c r="R22" s="154"/>
      <c r="S22" s="154"/>
      <c r="T22" s="289"/>
      <c r="U22" s="289"/>
      <c r="V22" s="280"/>
      <c r="W22" s="281"/>
      <c r="X22" s="10"/>
      <c r="Y22" s="169">
        <f t="shared" si="0"/>
        <v>1</v>
      </c>
      <c r="Z22" s="338"/>
      <c r="AA22" s="342"/>
    </row>
    <row r="23" spans="1:27" ht="15.6" customHeight="1" x14ac:dyDescent="0.25">
      <c r="A23" s="8" t="s">
        <v>26</v>
      </c>
      <c r="B23" s="111" t="s">
        <v>175</v>
      </c>
      <c r="C23" s="215"/>
      <c r="D23" s="14"/>
      <c r="E23" s="14"/>
      <c r="F23" s="14"/>
      <c r="G23" s="14"/>
      <c r="H23" s="14">
        <v>0.5</v>
      </c>
      <c r="I23" s="14"/>
      <c r="J23" s="13"/>
      <c r="K23" s="14">
        <v>0</v>
      </c>
      <c r="L23" s="155"/>
      <c r="M23" s="155"/>
      <c r="N23" s="155"/>
      <c r="O23" s="155"/>
      <c r="P23" s="155"/>
      <c r="Q23" s="155"/>
      <c r="R23" s="155"/>
      <c r="S23" s="155"/>
      <c r="T23" s="155"/>
      <c r="U23" s="288"/>
      <c r="V23" s="278"/>
      <c r="W23" s="279"/>
      <c r="X23" s="12"/>
      <c r="Y23" s="119">
        <f t="shared" si="0"/>
        <v>0.5</v>
      </c>
      <c r="Z23" s="337">
        <f>Y23+Y24</f>
        <v>1.5</v>
      </c>
      <c r="AA23" s="341">
        <f>SUM(C23:U24)</f>
        <v>1.5</v>
      </c>
    </row>
    <row r="24" spans="1:27" ht="15.95" customHeight="1" thickBot="1" x14ac:dyDescent="0.3">
      <c r="A24" s="9"/>
      <c r="B24" s="112">
        <v>1747</v>
      </c>
      <c r="C24" s="216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/>
      <c r="S24" s="156"/>
      <c r="T24" s="156"/>
      <c r="U24" s="290"/>
      <c r="V24" s="282"/>
      <c r="W24" s="283"/>
      <c r="X24" s="10"/>
      <c r="Y24" s="169">
        <f t="shared" si="0"/>
        <v>1</v>
      </c>
      <c r="Z24" s="339"/>
      <c r="AA24" s="342"/>
    </row>
    <row r="25" spans="1:27" ht="15.6" customHeight="1" x14ac:dyDescent="0.25">
      <c r="A25" s="4" t="s">
        <v>27</v>
      </c>
      <c r="B25" s="111" t="s">
        <v>165</v>
      </c>
      <c r="C25" s="217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84"/>
      <c r="W25" s="285"/>
      <c r="X25" s="12"/>
      <c r="Y25" s="119">
        <f t="shared" si="0"/>
        <v>1</v>
      </c>
      <c r="Z25" s="340">
        <f>Y25+Y26</f>
        <v>2</v>
      </c>
      <c r="AA25" s="341">
        <f>SUM(C25:U26)</f>
        <v>2</v>
      </c>
    </row>
    <row r="26" spans="1:27" ht="15.95" customHeight="1" thickBot="1" x14ac:dyDescent="0.3">
      <c r="A26" s="5"/>
      <c r="B26" s="152">
        <v>1686</v>
      </c>
      <c r="C26" s="218"/>
      <c r="D26" s="16"/>
      <c r="E26" s="16"/>
      <c r="F26" s="16"/>
      <c r="G26" s="16"/>
      <c r="H26" s="16"/>
      <c r="I26" s="16"/>
      <c r="J26" s="16">
        <v>1</v>
      </c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80"/>
      <c r="W26" s="281"/>
      <c r="X26" s="10"/>
      <c r="Y26" s="169">
        <f t="shared" si="0"/>
        <v>1</v>
      </c>
      <c r="Z26" s="338"/>
      <c r="AA26" s="342"/>
    </row>
    <row r="27" spans="1:27" ht="15.6" customHeight="1" x14ac:dyDescent="0.25">
      <c r="A27" s="4" t="s">
        <v>28</v>
      </c>
      <c r="B27" s="111" t="s">
        <v>99</v>
      </c>
      <c r="C27" s="215"/>
      <c r="D27" s="14"/>
      <c r="E27" s="14"/>
      <c r="F27" s="14"/>
      <c r="G27" s="14"/>
      <c r="H27" s="14"/>
      <c r="I27" s="14">
        <v>0</v>
      </c>
      <c r="J27" s="14"/>
      <c r="K27" s="14"/>
      <c r="L27" s="13"/>
      <c r="M27" s="155"/>
      <c r="N27" s="155"/>
      <c r="O27" s="155"/>
      <c r="P27" s="155"/>
      <c r="Q27" s="155">
        <v>0</v>
      </c>
      <c r="R27" s="155"/>
      <c r="S27" s="155"/>
      <c r="T27" s="155"/>
      <c r="U27" s="155"/>
      <c r="V27" s="278"/>
      <c r="W27" s="279"/>
      <c r="X27" s="12"/>
      <c r="Y27" s="119">
        <f t="shared" si="0"/>
        <v>0</v>
      </c>
      <c r="Z27" s="337">
        <f>Y27+Y28</f>
        <v>0.5</v>
      </c>
      <c r="AA27" s="341">
        <f>SUM(C27:U28)</f>
        <v>0.5</v>
      </c>
    </row>
    <row r="28" spans="1:27" ht="15.95" customHeight="1" thickBot="1" x14ac:dyDescent="0.3">
      <c r="A28" s="5"/>
      <c r="B28" s="112">
        <v>1644</v>
      </c>
      <c r="C28" s="216"/>
      <c r="D28" s="19"/>
      <c r="E28" s="19"/>
      <c r="F28" s="19"/>
      <c r="G28" s="19"/>
      <c r="H28" s="19"/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>
        <v>0</v>
      </c>
      <c r="T28" s="156"/>
      <c r="U28" s="156"/>
      <c r="V28" s="282"/>
      <c r="W28" s="283"/>
      <c r="X28" s="10"/>
      <c r="Y28" s="169">
        <f t="shared" si="0"/>
        <v>0.5</v>
      </c>
      <c r="Z28" s="339"/>
      <c r="AA28" s="342"/>
    </row>
    <row r="29" spans="1:27" ht="15.6" customHeight="1" x14ac:dyDescent="0.25">
      <c r="A29" s="8" t="s">
        <v>29</v>
      </c>
      <c r="B29" s="111" t="s">
        <v>51</v>
      </c>
      <c r="C29" s="217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/>
      <c r="P29" s="153"/>
      <c r="Q29" s="153"/>
      <c r="R29" s="153"/>
      <c r="S29" s="153"/>
      <c r="T29" s="153"/>
      <c r="U29" s="153"/>
      <c r="V29" s="284"/>
      <c r="W29" s="285"/>
      <c r="X29" s="12"/>
      <c r="Y29" s="119">
        <f t="shared" si="0"/>
        <v>0.5</v>
      </c>
      <c r="Z29" s="340">
        <f>Y29+Y30</f>
        <v>2</v>
      </c>
      <c r="AA29" s="341">
        <f>SUM(C29:U30)</f>
        <v>2</v>
      </c>
    </row>
    <row r="30" spans="1:27" ht="15.95" customHeight="1" thickBot="1" x14ac:dyDescent="0.3">
      <c r="A30" s="5"/>
      <c r="B30" s="112">
        <v>1564</v>
      </c>
      <c r="C30" s="218"/>
      <c r="D30" s="16"/>
      <c r="E30" s="16"/>
      <c r="F30" s="16"/>
      <c r="G30" s="16"/>
      <c r="H30" s="16"/>
      <c r="I30" s="16"/>
      <c r="J30" s="16"/>
      <c r="K30" s="16"/>
      <c r="L30" s="154"/>
      <c r="M30" s="18"/>
      <c r="N30" s="154"/>
      <c r="O30" s="154">
        <v>0.5</v>
      </c>
      <c r="P30" s="154"/>
      <c r="Q30" s="154"/>
      <c r="R30" s="154">
        <v>1</v>
      </c>
      <c r="S30" s="154"/>
      <c r="T30" s="154"/>
      <c r="U30" s="154"/>
      <c r="V30" s="280"/>
      <c r="W30" s="281"/>
      <c r="X30" s="10"/>
      <c r="Y30" s="169">
        <f t="shared" si="0"/>
        <v>1.5</v>
      </c>
      <c r="Z30" s="338"/>
      <c r="AA30" s="342"/>
    </row>
    <row r="31" spans="1:27" ht="15.6" customHeight="1" x14ac:dyDescent="0.25">
      <c r="A31" s="4" t="s">
        <v>30</v>
      </c>
      <c r="B31" s="111" t="s">
        <v>181</v>
      </c>
      <c r="C31" s="217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/>
      <c r="S31" s="153"/>
      <c r="T31" s="153"/>
      <c r="U31" s="153"/>
      <c r="V31" s="284"/>
      <c r="W31" s="285"/>
      <c r="X31" s="12"/>
      <c r="Y31" s="119">
        <f t="shared" si="0"/>
        <v>0</v>
      </c>
      <c r="Z31" s="337">
        <f>Y31+Y32</f>
        <v>0</v>
      </c>
      <c r="AA31" s="341">
        <f>SUM(C31:U32)</f>
        <v>0</v>
      </c>
    </row>
    <row r="32" spans="1:27" ht="15.95" customHeight="1" thickBot="1" x14ac:dyDescent="0.3">
      <c r="A32" s="5"/>
      <c r="B32" s="112">
        <v>1524</v>
      </c>
      <c r="C32" s="218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/>
      <c r="U32" s="154"/>
      <c r="V32" s="280"/>
      <c r="W32" s="281"/>
      <c r="X32" s="17"/>
      <c r="Y32" s="169">
        <f t="shared" si="0"/>
        <v>0</v>
      </c>
      <c r="Z32" s="339"/>
      <c r="AA32" s="342"/>
    </row>
    <row r="33" spans="1:27" ht="15.6" customHeight="1" x14ac:dyDescent="0.25">
      <c r="A33" s="4" t="s">
        <v>31</v>
      </c>
      <c r="B33" s="111" t="s">
        <v>55</v>
      </c>
      <c r="C33" s="215"/>
      <c r="D33" s="14"/>
      <c r="E33" s="14"/>
      <c r="F33" s="14"/>
      <c r="G33" s="14"/>
      <c r="H33" s="14">
        <v>0</v>
      </c>
      <c r="I33" s="14"/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/>
      <c r="V33" s="278"/>
      <c r="W33" s="279"/>
      <c r="X33" s="12"/>
      <c r="Y33" s="119">
        <f t="shared" si="0"/>
        <v>0.5</v>
      </c>
      <c r="Z33" s="337">
        <f>Y33+Y34</f>
        <v>1.5</v>
      </c>
      <c r="AA33" s="341">
        <f>SUM(C33:U34)</f>
        <v>0.5</v>
      </c>
    </row>
    <row r="34" spans="1:27" ht="15.95" customHeight="1" thickBot="1" x14ac:dyDescent="0.3">
      <c r="A34" s="5"/>
      <c r="B34" s="152">
        <v>1512</v>
      </c>
      <c r="C34" s="218"/>
      <c r="D34" s="16"/>
      <c r="E34" s="16"/>
      <c r="F34" s="16"/>
      <c r="G34" s="16"/>
      <c r="H34" s="16"/>
      <c r="I34" s="16"/>
      <c r="J34" s="16"/>
      <c r="K34" s="16"/>
      <c r="L34" s="154"/>
      <c r="M34" s="154"/>
      <c r="N34" s="154"/>
      <c r="O34" s="18"/>
      <c r="P34" s="154"/>
      <c r="Q34" s="154"/>
      <c r="R34" s="154"/>
      <c r="S34" s="154"/>
      <c r="T34" s="154">
        <v>0</v>
      </c>
      <c r="U34" s="154"/>
      <c r="V34" s="280">
        <v>1</v>
      </c>
      <c r="W34" s="281"/>
      <c r="X34" s="17"/>
      <c r="Y34" s="169">
        <f t="shared" si="0"/>
        <v>1</v>
      </c>
      <c r="Z34" s="339"/>
      <c r="AA34" s="342"/>
    </row>
    <row r="35" spans="1:27" ht="15.6" customHeight="1" x14ac:dyDescent="0.25">
      <c r="A35" s="8" t="s">
        <v>32</v>
      </c>
      <c r="B35" s="111" t="s">
        <v>270</v>
      </c>
      <c r="C35" s="217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/>
      <c r="R35" s="153">
        <v>0</v>
      </c>
      <c r="S35" s="153">
        <v>1</v>
      </c>
      <c r="T35" s="153"/>
      <c r="U35" s="153"/>
      <c r="V35" s="284"/>
      <c r="W35" s="285"/>
      <c r="X35" s="12"/>
      <c r="Y35" s="119">
        <f t="shared" si="0"/>
        <v>1</v>
      </c>
      <c r="Z35" s="340">
        <f>Y35+Y36</f>
        <v>1.5</v>
      </c>
      <c r="AA35" s="341">
        <f>SUM(C35:U36)</f>
        <v>1</v>
      </c>
    </row>
    <row r="36" spans="1:27" ht="15.95" customHeight="1" thickBot="1" x14ac:dyDescent="0.3">
      <c r="A36" s="9"/>
      <c r="B36" s="112">
        <v>1492</v>
      </c>
      <c r="C36" s="218"/>
      <c r="D36" s="16"/>
      <c r="E36" s="16"/>
      <c r="F36" s="16"/>
      <c r="G36" s="16"/>
      <c r="H36" s="16"/>
      <c r="I36" s="16"/>
      <c r="J36" s="16"/>
      <c r="K36" s="16"/>
      <c r="L36" s="154"/>
      <c r="M36" s="154"/>
      <c r="N36" s="154"/>
      <c r="O36" s="154"/>
      <c r="P36" s="18"/>
      <c r="Q36" s="154">
        <v>0</v>
      </c>
      <c r="R36" s="154"/>
      <c r="S36" s="154">
        <v>0</v>
      </c>
      <c r="T36" s="154"/>
      <c r="U36" s="154"/>
      <c r="V36" s="280">
        <v>0.5</v>
      </c>
      <c r="W36" s="281"/>
      <c r="X36" s="17"/>
      <c r="Y36" s="169">
        <f t="shared" si="0"/>
        <v>0.5</v>
      </c>
      <c r="Z36" s="338"/>
      <c r="AA36" s="342"/>
    </row>
    <row r="37" spans="1:27" ht="15.6" customHeight="1" x14ac:dyDescent="0.25">
      <c r="A37" s="4" t="s">
        <v>33</v>
      </c>
      <c r="B37" s="111" t="s">
        <v>182</v>
      </c>
      <c r="C37" s="217"/>
      <c r="D37" s="11"/>
      <c r="E37" s="11"/>
      <c r="F37" s="11"/>
      <c r="G37" s="11"/>
      <c r="H37" s="11"/>
      <c r="I37" s="11"/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10"/>
      <c r="T37" s="210"/>
      <c r="U37" s="210"/>
      <c r="V37" s="286"/>
      <c r="W37" s="285"/>
      <c r="X37" s="12"/>
      <c r="Y37" s="119">
        <f t="shared" si="0"/>
        <v>1</v>
      </c>
      <c r="Z37" s="337">
        <f>Y37+Y38</f>
        <v>2</v>
      </c>
      <c r="AA37" s="341">
        <f>SUM(C37:U38)</f>
        <v>2</v>
      </c>
    </row>
    <row r="38" spans="1:27" ht="15.95" customHeight="1" thickBot="1" x14ac:dyDescent="0.3">
      <c r="A38" s="5"/>
      <c r="B38" s="112">
        <v>1469</v>
      </c>
      <c r="C38" s="218"/>
      <c r="D38" s="16"/>
      <c r="E38" s="16"/>
      <c r="F38" s="16"/>
      <c r="G38" s="16"/>
      <c r="H38" s="16"/>
      <c r="I38" s="16">
        <v>0</v>
      </c>
      <c r="J38" s="16"/>
      <c r="K38" s="16"/>
      <c r="L38" s="154">
        <v>1</v>
      </c>
      <c r="M38" s="154"/>
      <c r="N38" s="154"/>
      <c r="O38" s="154"/>
      <c r="P38" s="154"/>
      <c r="Q38" s="18"/>
      <c r="R38" s="154"/>
      <c r="S38" s="211"/>
      <c r="T38" s="211"/>
      <c r="U38" s="211"/>
      <c r="V38" s="287"/>
      <c r="W38" s="281"/>
      <c r="X38" s="17"/>
      <c r="Y38" s="169">
        <f t="shared" si="0"/>
        <v>1</v>
      </c>
      <c r="Z38" s="339"/>
      <c r="AA38" s="342"/>
    </row>
    <row r="39" spans="1:27" ht="15.75" x14ac:dyDescent="0.25">
      <c r="A39" s="4" t="s">
        <v>34</v>
      </c>
      <c r="B39" s="111" t="s">
        <v>135</v>
      </c>
      <c r="C39" s="217"/>
      <c r="D39" s="11"/>
      <c r="E39" s="11"/>
      <c r="F39" s="11"/>
      <c r="G39" s="11"/>
      <c r="H39" s="11"/>
      <c r="I39" s="11"/>
      <c r="J39" s="11"/>
      <c r="K39" s="11"/>
      <c r="L39" s="153"/>
      <c r="M39" s="153">
        <v>0</v>
      </c>
      <c r="N39" s="153"/>
      <c r="O39" s="153"/>
      <c r="P39" s="153"/>
      <c r="Q39" s="153"/>
      <c r="R39" s="15"/>
      <c r="S39" s="210"/>
      <c r="T39" s="210">
        <v>0</v>
      </c>
      <c r="U39" s="210"/>
      <c r="V39" s="286"/>
      <c r="W39" s="285"/>
      <c r="Y39" s="119">
        <f t="shared" si="0"/>
        <v>0</v>
      </c>
      <c r="Z39" s="337">
        <f>Y39+Y40</f>
        <v>2</v>
      </c>
      <c r="AA39" s="341">
        <f>SUM(C39:U40)</f>
        <v>2</v>
      </c>
    </row>
    <row r="40" spans="1:27" ht="16.5" thickBot="1" x14ac:dyDescent="0.3">
      <c r="A40" s="5"/>
      <c r="B40" s="112">
        <v>1450</v>
      </c>
      <c r="C40" s="218"/>
      <c r="D40" s="16"/>
      <c r="E40" s="16"/>
      <c r="F40" s="16"/>
      <c r="G40" s="16"/>
      <c r="H40" s="16"/>
      <c r="I40" s="16"/>
      <c r="J40" s="16"/>
      <c r="K40" s="16"/>
      <c r="L40" s="154"/>
      <c r="M40" s="154"/>
      <c r="N40" s="154"/>
      <c r="O40" s="154"/>
      <c r="P40" s="154">
        <v>1</v>
      </c>
      <c r="Q40" s="154"/>
      <c r="R40" s="18"/>
      <c r="S40" s="211"/>
      <c r="T40" s="211">
        <v>1</v>
      </c>
      <c r="U40" s="211"/>
      <c r="V40" s="287"/>
      <c r="W40" s="281"/>
      <c r="Y40" s="169">
        <f t="shared" si="0"/>
        <v>2</v>
      </c>
      <c r="Z40" s="339"/>
      <c r="AA40" s="342"/>
    </row>
    <row r="41" spans="1:27" ht="15.75" x14ac:dyDescent="0.25">
      <c r="A41" s="4" t="s">
        <v>35</v>
      </c>
      <c r="B41" s="111" t="s">
        <v>52</v>
      </c>
      <c r="C41" s="217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>
        <v>1</v>
      </c>
      <c r="Q41" s="153"/>
      <c r="R41" s="153"/>
      <c r="S41" s="15"/>
      <c r="T41" s="210"/>
      <c r="U41" s="210">
        <v>0</v>
      </c>
      <c r="V41" s="286"/>
      <c r="W41" s="285"/>
      <c r="X41" s="12"/>
      <c r="Y41" s="119">
        <f t="shared" si="0"/>
        <v>1</v>
      </c>
      <c r="Z41" s="337">
        <f>Y41+Y42</f>
        <v>2</v>
      </c>
      <c r="AA41" s="341">
        <f>SUM(C41:U42)</f>
        <v>2</v>
      </c>
    </row>
    <row r="42" spans="1:27" ht="16.5" thickBot="1" x14ac:dyDescent="0.3">
      <c r="A42" s="5"/>
      <c r="B42" s="112">
        <v>1420</v>
      </c>
      <c r="C42" s="218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>
        <v>0</v>
      </c>
      <c r="Q42" s="154"/>
      <c r="R42" s="154"/>
      <c r="S42" s="18"/>
      <c r="T42" s="211"/>
      <c r="U42" s="211">
        <v>1</v>
      </c>
      <c r="V42" s="287"/>
      <c r="W42" s="281"/>
      <c r="X42" s="17"/>
      <c r="Y42" s="169">
        <f t="shared" si="0"/>
        <v>1</v>
      </c>
      <c r="Z42" s="339"/>
      <c r="AA42" s="342"/>
    </row>
    <row r="43" spans="1:27" ht="15.75" x14ac:dyDescent="0.25">
      <c r="A43" s="4" t="s">
        <v>36</v>
      </c>
      <c r="B43" s="111" t="s">
        <v>56</v>
      </c>
      <c r="C43" s="275"/>
      <c r="D43" s="153"/>
      <c r="E43" s="153"/>
      <c r="F43" s="153"/>
      <c r="G43" s="153"/>
      <c r="H43" s="153"/>
      <c r="I43" s="153"/>
      <c r="J43" s="153"/>
      <c r="K43" s="153"/>
      <c r="L43" s="153">
        <v>1</v>
      </c>
      <c r="M43" s="153"/>
      <c r="N43" s="153"/>
      <c r="O43" s="153">
        <v>1</v>
      </c>
      <c r="P43" s="153"/>
      <c r="Q43" s="153"/>
      <c r="R43" s="153">
        <v>0</v>
      </c>
      <c r="S43" s="153"/>
      <c r="T43" s="15"/>
      <c r="U43" s="210"/>
      <c r="V43" s="286"/>
      <c r="W43" s="285"/>
      <c r="Y43" s="119">
        <f t="shared" si="0"/>
        <v>2</v>
      </c>
      <c r="Z43" s="343">
        <f>Y43+Y44</f>
        <v>3</v>
      </c>
      <c r="AA43" s="341">
        <f>SUM(C43:U44)</f>
        <v>3</v>
      </c>
    </row>
    <row r="44" spans="1:27" ht="16.5" thickBot="1" x14ac:dyDescent="0.3">
      <c r="A44" s="5"/>
      <c r="B44" s="112">
        <v>1372</v>
      </c>
      <c r="C44" s="276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>
        <v>1</v>
      </c>
      <c r="S44" s="154"/>
      <c r="T44" s="18"/>
      <c r="U44" s="211"/>
      <c r="V44" s="287"/>
      <c r="W44" s="281"/>
      <c r="Y44" s="169">
        <f t="shared" si="0"/>
        <v>1</v>
      </c>
      <c r="Z44" s="344"/>
      <c r="AA44" s="342"/>
    </row>
    <row r="45" spans="1:27" ht="15.75" x14ac:dyDescent="0.25">
      <c r="A45" s="4" t="s">
        <v>37</v>
      </c>
      <c r="B45" s="111" t="s">
        <v>65</v>
      </c>
      <c r="C45" s="275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>
        <v>0</v>
      </c>
      <c r="T45" s="210"/>
      <c r="U45" s="15"/>
      <c r="V45" s="286">
        <v>0.5</v>
      </c>
      <c r="W45" s="285"/>
      <c r="Y45" s="119">
        <f t="shared" si="0"/>
        <v>0.5</v>
      </c>
      <c r="Z45" s="343">
        <f>Y45+Y46</f>
        <v>1.5</v>
      </c>
      <c r="AA45" s="341">
        <f>SUM(C45:U46)</f>
        <v>1</v>
      </c>
    </row>
    <row r="46" spans="1:27" ht="16.5" thickBot="1" x14ac:dyDescent="0.3">
      <c r="A46" s="5"/>
      <c r="B46" s="112">
        <v>1313</v>
      </c>
      <c r="C46" s="276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>
        <v>1</v>
      </c>
      <c r="T46" s="211"/>
      <c r="U46" s="18"/>
      <c r="V46" s="287"/>
      <c r="W46" s="281"/>
      <c r="Y46" s="169">
        <f t="shared" si="0"/>
        <v>1</v>
      </c>
      <c r="Z46" s="344"/>
      <c r="AA46" s="342"/>
    </row>
    <row r="47" spans="1:27" ht="15.75" x14ac:dyDescent="0.25">
      <c r="A47" s="4" t="s">
        <v>38</v>
      </c>
      <c r="B47" s="111" t="s">
        <v>112</v>
      </c>
      <c r="C47" s="275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>
        <v>0</v>
      </c>
      <c r="P47" s="153">
        <v>0.5</v>
      </c>
      <c r="Q47" s="153"/>
      <c r="R47" s="153"/>
      <c r="S47" s="153"/>
      <c r="T47" s="210"/>
      <c r="U47" s="210"/>
      <c r="V47" s="15"/>
      <c r="W47" s="285"/>
      <c r="Y47" s="119">
        <f t="shared" si="0"/>
        <v>0.5</v>
      </c>
      <c r="Z47" s="343">
        <f>Y47+Y48</f>
        <v>1</v>
      </c>
      <c r="AA47" s="341">
        <f>SUM(C47:U48)</f>
        <v>1</v>
      </c>
    </row>
    <row r="48" spans="1:27" ht="16.5" thickBot="1" x14ac:dyDescent="0.3">
      <c r="A48" s="5"/>
      <c r="B48" s="112">
        <v>0</v>
      </c>
      <c r="C48" s="276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11"/>
      <c r="U48" s="211">
        <v>0.5</v>
      </c>
      <c r="V48" s="18"/>
      <c r="W48" s="281">
        <v>0</v>
      </c>
      <c r="Y48" s="169">
        <f t="shared" si="0"/>
        <v>0.5</v>
      </c>
      <c r="Z48" s="344"/>
      <c r="AA48" s="342"/>
    </row>
    <row r="49" spans="1:27" ht="15.75" customHeight="1" x14ac:dyDescent="0.25">
      <c r="A49" s="4" t="s">
        <v>62</v>
      </c>
      <c r="B49" s="111" t="s">
        <v>271</v>
      </c>
      <c r="C49" s="275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210"/>
      <c r="U49" s="210"/>
      <c r="V49" s="286">
        <v>1</v>
      </c>
      <c r="W49" s="15"/>
      <c r="Y49" s="119">
        <f t="shared" si="0"/>
        <v>1</v>
      </c>
      <c r="Z49" s="345">
        <f>Y49+Y50</f>
        <v>1</v>
      </c>
      <c r="AA49" s="341">
        <f>SUM(C49:U50)</f>
        <v>0</v>
      </c>
    </row>
    <row r="50" spans="1:27" ht="16.5" customHeight="1" thickBot="1" x14ac:dyDescent="0.3">
      <c r="A50" s="5"/>
      <c r="B50" s="112">
        <v>0</v>
      </c>
      <c r="C50" s="276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211"/>
      <c r="U50" s="211"/>
      <c r="V50" s="287"/>
      <c r="W50" s="18"/>
      <c r="Y50" s="169">
        <f t="shared" si="0"/>
        <v>0</v>
      </c>
      <c r="Z50" s="346"/>
      <c r="AA50" s="347"/>
    </row>
    <row r="52" spans="1:27" x14ac:dyDescent="0.25">
      <c r="Z52" s="36">
        <f>SUM(Z9:Z50)</f>
        <v>35</v>
      </c>
    </row>
  </sheetData>
  <mergeCells count="42">
    <mergeCell ref="Z45:Z46"/>
    <mergeCell ref="AA45:AA46"/>
    <mergeCell ref="Z47:Z48"/>
    <mergeCell ref="AA47:AA48"/>
    <mergeCell ref="Z49:Z50"/>
    <mergeCell ref="AA49:AA50"/>
    <mergeCell ref="Z41:Z42"/>
    <mergeCell ref="AA41:AA42"/>
    <mergeCell ref="Z43:Z44"/>
    <mergeCell ref="AA43:AA44"/>
    <mergeCell ref="AA39:AA40"/>
    <mergeCell ref="Z39:Z40"/>
    <mergeCell ref="AA31:AA32"/>
    <mergeCell ref="Z37:Z38"/>
    <mergeCell ref="Z19:Z20"/>
    <mergeCell ref="Z33:Z34"/>
    <mergeCell ref="Z29:Z30"/>
    <mergeCell ref="Z31:Z32"/>
    <mergeCell ref="Z35:Z36"/>
    <mergeCell ref="AA37:AA38"/>
    <mergeCell ref="AA21:AA22"/>
    <mergeCell ref="AA23:AA24"/>
    <mergeCell ref="AA25:AA26"/>
    <mergeCell ref="AA27:AA28"/>
    <mergeCell ref="AA33:AA34"/>
    <mergeCell ref="AA35:AA36"/>
    <mergeCell ref="Z9:Z10"/>
    <mergeCell ref="Z11:Z12"/>
    <mergeCell ref="Z13:Z14"/>
    <mergeCell ref="Z15:Z16"/>
    <mergeCell ref="AA29:AA30"/>
    <mergeCell ref="Z21:Z22"/>
    <mergeCell ref="Z23:Z24"/>
    <mergeCell ref="Z25:Z26"/>
    <mergeCell ref="Z27:Z28"/>
    <mergeCell ref="AA9:AA10"/>
    <mergeCell ref="AA11:AA12"/>
    <mergeCell ref="AA13:AA14"/>
    <mergeCell ref="AA15:AA16"/>
    <mergeCell ref="AA17:AA18"/>
    <mergeCell ref="Z17:Z18"/>
    <mergeCell ref="AA19:AA2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2"/>
  <sheetViews>
    <sheetView showGridLines="0" topLeftCell="A2" workbookViewId="0">
      <selection activeCell="G25" sqref="G25"/>
    </sheetView>
  </sheetViews>
  <sheetFormatPr defaultColWidth="8.7109375" defaultRowHeight="15.75" x14ac:dyDescent="0.2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6384" width="8.7109375" style="195"/>
  </cols>
  <sheetData>
    <row r="1" spans="2:18" ht="15.6" customHeight="1" x14ac:dyDescent="0.3">
      <c r="C1" s="199" t="s">
        <v>199</v>
      </c>
    </row>
    <row r="2" spans="2:18" ht="15.95" customHeight="1" x14ac:dyDescent="0.25"/>
    <row r="3" spans="2:18" ht="15.6" customHeight="1" x14ac:dyDescent="0.25">
      <c r="C3" s="200" t="s">
        <v>185</v>
      </c>
      <c r="D3" s="348" t="s">
        <v>1</v>
      </c>
      <c r="E3" s="349" t="s">
        <v>187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1" t="s">
        <v>200</v>
      </c>
      <c r="R3" s="351" t="s">
        <v>283</v>
      </c>
    </row>
    <row r="4" spans="2:18" ht="15.95" customHeight="1" x14ac:dyDescent="0.25">
      <c r="C4" s="200" t="s">
        <v>186</v>
      </c>
      <c r="D4" s="348"/>
      <c r="E4" s="200" t="s">
        <v>19</v>
      </c>
      <c r="F4" s="200" t="s">
        <v>20</v>
      </c>
      <c r="G4" s="200" t="s">
        <v>21</v>
      </c>
      <c r="H4" s="200" t="s">
        <v>22</v>
      </c>
      <c r="I4" s="200" t="s">
        <v>23</v>
      </c>
      <c r="J4" s="200" t="s">
        <v>24</v>
      </c>
      <c r="K4" s="200" t="s">
        <v>25</v>
      </c>
      <c r="L4" s="200" t="s">
        <v>26</v>
      </c>
      <c r="M4" s="200" t="s">
        <v>27</v>
      </c>
      <c r="N4" s="200" t="s">
        <v>28</v>
      </c>
      <c r="O4" s="200" t="s">
        <v>29</v>
      </c>
      <c r="P4" s="352"/>
      <c r="R4" s="352"/>
    </row>
    <row r="5" spans="2:18" ht="15.6" customHeight="1" x14ac:dyDescent="0.25">
      <c r="B5" s="200">
        <v>1</v>
      </c>
      <c r="C5" s="263">
        <v>2034</v>
      </c>
      <c r="D5" s="201" t="s">
        <v>278</v>
      </c>
      <c r="E5" s="202">
        <v>1857</v>
      </c>
      <c r="F5" s="202">
        <v>1818</v>
      </c>
      <c r="G5" s="202"/>
      <c r="H5" s="202"/>
      <c r="I5" s="202"/>
      <c r="J5" s="202"/>
      <c r="K5" s="202"/>
      <c r="L5" s="202"/>
      <c r="M5" s="202"/>
      <c r="N5" s="202"/>
      <c r="O5" s="202"/>
      <c r="P5" s="204">
        <f t="shared" ref="P5:P25" si="0">AVERAGE(E5:O5)</f>
        <v>1837.5</v>
      </c>
      <c r="R5" s="277">
        <f>P5-C5</f>
        <v>-196.5</v>
      </c>
    </row>
    <row r="6" spans="2:18" ht="15.95" customHeight="1" x14ac:dyDescent="0.25">
      <c r="B6" s="200">
        <v>2</v>
      </c>
      <c r="C6" s="263">
        <v>1988</v>
      </c>
      <c r="D6" s="201" t="s">
        <v>188</v>
      </c>
      <c r="E6" s="202">
        <v>1747</v>
      </c>
      <c r="F6" s="202">
        <v>1959</v>
      </c>
      <c r="G6" s="202">
        <v>1857</v>
      </c>
      <c r="H6" s="202">
        <v>1959</v>
      </c>
      <c r="I6" s="202"/>
      <c r="J6" s="202"/>
      <c r="K6" s="202"/>
      <c r="L6" s="202"/>
      <c r="M6" s="202"/>
      <c r="N6" s="202"/>
      <c r="O6" s="202"/>
      <c r="P6" s="204">
        <f t="shared" si="0"/>
        <v>1880.5</v>
      </c>
      <c r="R6" s="277">
        <f t="shared" ref="R6:R25" si="1">P6-C6</f>
        <v>-107.5</v>
      </c>
    </row>
    <row r="7" spans="2:18" ht="15.6" customHeight="1" x14ac:dyDescent="0.25">
      <c r="B7" s="200">
        <v>3</v>
      </c>
      <c r="C7" s="263">
        <v>1959</v>
      </c>
      <c r="D7" s="201" t="s">
        <v>274</v>
      </c>
      <c r="E7" s="202">
        <v>1818</v>
      </c>
      <c r="F7" s="202">
        <v>1988</v>
      </c>
      <c r="G7" s="202">
        <v>1776</v>
      </c>
      <c r="H7" s="202">
        <v>1988</v>
      </c>
      <c r="I7" s="202"/>
      <c r="J7" s="202"/>
      <c r="K7" s="202"/>
      <c r="L7" s="202"/>
      <c r="M7" s="202"/>
      <c r="N7" s="202"/>
      <c r="O7" s="202"/>
      <c r="P7" s="204">
        <f t="shared" si="0"/>
        <v>1892.5</v>
      </c>
      <c r="R7" s="277">
        <f t="shared" si="1"/>
        <v>-66.5</v>
      </c>
    </row>
    <row r="8" spans="2:18" ht="15.95" customHeight="1" x14ac:dyDescent="0.25">
      <c r="B8" s="200">
        <v>4</v>
      </c>
      <c r="C8" s="263">
        <v>1904</v>
      </c>
      <c r="D8" s="201" t="s">
        <v>279</v>
      </c>
      <c r="E8" s="202">
        <v>1857</v>
      </c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4">
        <f t="shared" si="0"/>
        <v>1857</v>
      </c>
      <c r="R8" s="277">
        <f t="shared" si="1"/>
        <v>-47</v>
      </c>
    </row>
    <row r="9" spans="2:18" ht="15.6" customHeight="1" x14ac:dyDescent="0.25">
      <c r="B9" s="200">
        <v>5</v>
      </c>
      <c r="C9" s="263">
        <v>1857</v>
      </c>
      <c r="D9" s="201" t="s">
        <v>280</v>
      </c>
      <c r="E9" s="202">
        <v>2034</v>
      </c>
      <c r="F9" s="202">
        <v>1904</v>
      </c>
      <c r="G9" s="202">
        <v>1988</v>
      </c>
      <c r="H9" s="202">
        <v>1776</v>
      </c>
      <c r="I9" s="202"/>
      <c r="J9" s="202"/>
      <c r="K9" s="202"/>
      <c r="L9" s="202"/>
      <c r="M9" s="202"/>
      <c r="N9" s="202"/>
      <c r="O9" s="202"/>
      <c r="P9" s="204">
        <f t="shared" si="0"/>
        <v>1925.5</v>
      </c>
      <c r="R9" s="277">
        <f t="shared" si="1"/>
        <v>68.5</v>
      </c>
    </row>
    <row r="10" spans="2:18" ht="15.95" customHeight="1" x14ac:dyDescent="0.25">
      <c r="B10" s="200">
        <v>6</v>
      </c>
      <c r="C10" s="263">
        <v>1818</v>
      </c>
      <c r="D10" s="201" t="s">
        <v>206</v>
      </c>
      <c r="E10" s="202">
        <v>1959</v>
      </c>
      <c r="F10" s="202">
        <v>1747</v>
      </c>
      <c r="G10" s="202">
        <v>2034</v>
      </c>
      <c r="H10" s="202">
        <v>1512</v>
      </c>
      <c r="I10" s="202"/>
      <c r="J10" s="202"/>
      <c r="K10" s="202"/>
      <c r="L10" s="202"/>
      <c r="M10" s="202"/>
      <c r="N10" s="202"/>
      <c r="O10" s="202"/>
      <c r="P10" s="204">
        <f t="shared" si="0"/>
        <v>1813</v>
      </c>
      <c r="R10" s="277">
        <f t="shared" si="1"/>
        <v>-5</v>
      </c>
    </row>
    <row r="11" spans="2:18" ht="15.6" customHeight="1" x14ac:dyDescent="0.25">
      <c r="B11" s="200">
        <v>7</v>
      </c>
      <c r="C11" s="263">
        <v>1776</v>
      </c>
      <c r="D11" s="201" t="s">
        <v>192</v>
      </c>
      <c r="E11" s="202">
        <v>1644</v>
      </c>
      <c r="F11" s="202">
        <v>1469</v>
      </c>
      <c r="G11" s="202">
        <v>1959</v>
      </c>
      <c r="H11" s="202">
        <v>1857</v>
      </c>
      <c r="I11" s="202"/>
      <c r="J11" s="202"/>
      <c r="K11" s="202"/>
      <c r="L11" s="202"/>
      <c r="M11" s="202"/>
      <c r="N11" s="202"/>
      <c r="O11" s="202"/>
      <c r="P11" s="204">
        <f t="shared" si="0"/>
        <v>1732.25</v>
      </c>
      <c r="R11" s="277">
        <f t="shared" si="1"/>
        <v>-43.75</v>
      </c>
    </row>
    <row r="12" spans="2:18" ht="15.95" customHeight="1" x14ac:dyDescent="0.25">
      <c r="B12" s="200">
        <v>8</v>
      </c>
      <c r="C12" s="263">
        <v>1747</v>
      </c>
      <c r="D12" s="201" t="s">
        <v>197</v>
      </c>
      <c r="E12" s="202">
        <v>1988</v>
      </c>
      <c r="F12" s="202">
        <v>1818</v>
      </c>
      <c r="G12" s="202">
        <v>1564</v>
      </c>
      <c r="H12" s="202">
        <v>1686</v>
      </c>
      <c r="I12" s="202"/>
      <c r="J12" s="202"/>
      <c r="K12" s="202"/>
      <c r="L12" s="202"/>
      <c r="M12" s="202"/>
      <c r="N12" s="202"/>
      <c r="O12" s="202"/>
      <c r="P12" s="204">
        <f t="shared" si="0"/>
        <v>1764</v>
      </c>
      <c r="R12" s="277">
        <f t="shared" si="1"/>
        <v>17</v>
      </c>
    </row>
    <row r="13" spans="2:18" ht="15.6" customHeight="1" x14ac:dyDescent="0.25">
      <c r="B13" s="200">
        <v>9</v>
      </c>
      <c r="C13" s="263">
        <v>1686</v>
      </c>
      <c r="D13" s="201" t="s">
        <v>191</v>
      </c>
      <c r="E13" s="202">
        <v>1524</v>
      </c>
      <c r="F13" s="202">
        <v>1747</v>
      </c>
      <c r="G13" s="202"/>
      <c r="H13" s="202"/>
      <c r="I13" s="202"/>
      <c r="J13" s="202"/>
      <c r="K13" s="202"/>
      <c r="L13" s="202"/>
      <c r="M13" s="202"/>
      <c r="N13" s="202"/>
      <c r="O13" s="202"/>
      <c r="P13" s="204">
        <f t="shared" si="0"/>
        <v>1635.5</v>
      </c>
      <c r="R13" s="277">
        <f t="shared" si="1"/>
        <v>-50.5</v>
      </c>
    </row>
    <row r="14" spans="2:18" ht="15.95" customHeight="1" x14ac:dyDescent="0.25">
      <c r="B14" s="200">
        <v>10</v>
      </c>
      <c r="C14" s="263">
        <v>1644</v>
      </c>
      <c r="D14" s="201" t="s">
        <v>207</v>
      </c>
      <c r="E14" s="202">
        <v>1776</v>
      </c>
      <c r="F14" s="202">
        <v>1564</v>
      </c>
      <c r="G14" s="202">
        <v>1469</v>
      </c>
      <c r="H14" s="202">
        <v>1372</v>
      </c>
      <c r="I14" s="202"/>
      <c r="J14" s="202"/>
      <c r="K14" s="202"/>
      <c r="L14" s="202"/>
      <c r="M14" s="202"/>
      <c r="N14" s="202"/>
      <c r="O14" s="202"/>
      <c r="P14" s="204">
        <f t="shared" si="0"/>
        <v>1545.25</v>
      </c>
      <c r="R14" s="277">
        <f t="shared" si="1"/>
        <v>-98.75</v>
      </c>
    </row>
    <row r="15" spans="2:18" ht="15.95" customHeight="1" x14ac:dyDescent="0.25">
      <c r="B15" s="200">
        <v>11</v>
      </c>
      <c r="C15" s="263">
        <v>1564</v>
      </c>
      <c r="D15" s="201" t="s">
        <v>190</v>
      </c>
      <c r="E15" s="202">
        <v>1512</v>
      </c>
      <c r="F15" s="202">
        <v>1644</v>
      </c>
      <c r="G15" s="202">
        <v>1747</v>
      </c>
      <c r="H15" s="202">
        <v>1450</v>
      </c>
      <c r="I15" s="202"/>
      <c r="J15" s="202"/>
      <c r="K15" s="202"/>
      <c r="L15" s="202"/>
      <c r="M15" s="202"/>
      <c r="N15" s="202"/>
      <c r="O15" s="202"/>
      <c r="P15" s="204">
        <f t="shared" si="0"/>
        <v>1588.25</v>
      </c>
      <c r="R15" s="277">
        <f t="shared" si="1"/>
        <v>24.25</v>
      </c>
    </row>
    <row r="16" spans="2:18" ht="15.95" customHeight="1" x14ac:dyDescent="0.25">
      <c r="B16" s="200">
        <v>12</v>
      </c>
      <c r="C16" s="263">
        <v>1524</v>
      </c>
      <c r="D16" s="201" t="s">
        <v>196</v>
      </c>
      <c r="E16" s="202">
        <v>1686</v>
      </c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4">
        <f t="shared" si="0"/>
        <v>1686</v>
      </c>
      <c r="R16" s="277">
        <f t="shared" si="1"/>
        <v>162</v>
      </c>
    </row>
    <row r="17" spans="2:18" ht="15.95" customHeight="1" x14ac:dyDescent="0.25">
      <c r="B17" s="200">
        <v>13</v>
      </c>
      <c r="C17" s="263">
        <v>1512</v>
      </c>
      <c r="D17" s="201" t="s">
        <v>189</v>
      </c>
      <c r="E17" s="202">
        <v>1564</v>
      </c>
      <c r="F17" s="202">
        <v>1372</v>
      </c>
      <c r="G17" s="202">
        <v>1818</v>
      </c>
      <c r="H17" s="202"/>
      <c r="I17" s="202"/>
      <c r="J17" s="202"/>
      <c r="K17" s="202"/>
      <c r="L17" s="202"/>
      <c r="M17" s="202"/>
      <c r="N17" s="202"/>
      <c r="O17" s="202"/>
      <c r="P17" s="204">
        <f t="shared" si="0"/>
        <v>1584.6666666666667</v>
      </c>
      <c r="R17" s="277">
        <f t="shared" si="1"/>
        <v>72.666666666666742</v>
      </c>
    </row>
    <row r="18" spans="2:18" ht="15.95" customHeight="1" x14ac:dyDescent="0.25">
      <c r="B18" s="200">
        <v>14</v>
      </c>
      <c r="C18" s="263">
        <v>1492</v>
      </c>
      <c r="D18" s="201" t="s">
        <v>277</v>
      </c>
      <c r="E18" s="202">
        <v>1450</v>
      </c>
      <c r="F18" s="202">
        <v>1469</v>
      </c>
      <c r="G18" s="202">
        <v>1420</v>
      </c>
      <c r="H18" s="202">
        <v>1420</v>
      </c>
      <c r="I18" s="202"/>
      <c r="J18" s="202"/>
      <c r="K18" s="202"/>
      <c r="L18" s="202"/>
      <c r="M18" s="202"/>
      <c r="N18" s="202"/>
      <c r="O18" s="202"/>
      <c r="P18" s="204">
        <f t="shared" si="0"/>
        <v>1439.75</v>
      </c>
      <c r="R18" s="277">
        <f t="shared" si="1"/>
        <v>-52.25</v>
      </c>
    </row>
    <row r="19" spans="2:18" ht="15.95" customHeight="1" x14ac:dyDescent="0.25">
      <c r="B19" s="200">
        <v>15</v>
      </c>
      <c r="C19" s="263">
        <v>1469</v>
      </c>
      <c r="D19" s="203" t="s">
        <v>198</v>
      </c>
      <c r="E19" s="202">
        <v>1776</v>
      </c>
      <c r="F19" s="202">
        <v>1492</v>
      </c>
      <c r="G19" s="202">
        <v>1644</v>
      </c>
      <c r="H19" s="202"/>
      <c r="I19" s="202"/>
      <c r="J19" s="202"/>
      <c r="K19" s="202"/>
      <c r="L19" s="202"/>
      <c r="M19" s="202"/>
      <c r="N19" s="202"/>
      <c r="O19" s="202"/>
      <c r="P19" s="204">
        <f t="shared" si="0"/>
        <v>1637.3333333333333</v>
      </c>
      <c r="R19" s="277">
        <f t="shared" si="1"/>
        <v>168.33333333333326</v>
      </c>
    </row>
    <row r="20" spans="2:18" ht="15.95" customHeight="1" x14ac:dyDescent="0.25">
      <c r="B20" s="200">
        <v>16</v>
      </c>
      <c r="C20" s="263">
        <v>1450</v>
      </c>
      <c r="D20" s="201" t="s">
        <v>194</v>
      </c>
      <c r="E20" s="202">
        <v>1372</v>
      </c>
      <c r="F20" s="202">
        <v>1492</v>
      </c>
      <c r="G20" s="202">
        <v>1372</v>
      </c>
      <c r="H20" s="202">
        <v>1564</v>
      </c>
      <c r="I20" s="202"/>
      <c r="J20" s="202"/>
      <c r="K20" s="202"/>
      <c r="L20" s="202"/>
      <c r="M20" s="202"/>
      <c r="N20" s="202"/>
      <c r="O20" s="202"/>
      <c r="P20" s="204">
        <f t="shared" si="0"/>
        <v>1450</v>
      </c>
      <c r="R20" s="277">
        <f t="shared" si="1"/>
        <v>0</v>
      </c>
    </row>
    <row r="21" spans="2:18" s="198" customFormat="1" ht="15.95" customHeight="1" x14ac:dyDescent="0.25">
      <c r="B21" s="200">
        <v>17</v>
      </c>
      <c r="C21" s="263">
        <v>1420</v>
      </c>
      <c r="D21" s="201" t="s">
        <v>209</v>
      </c>
      <c r="E21" s="202">
        <v>1313</v>
      </c>
      <c r="F21" s="202">
        <v>1313</v>
      </c>
      <c r="G21" s="202">
        <v>1492</v>
      </c>
      <c r="H21" s="202">
        <v>1492</v>
      </c>
      <c r="I21" s="202"/>
      <c r="J21" s="202"/>
      <c r="K21" s="202"/>
      <c r="L21" s="202"/>
      <c r="M21" s="202"/>
      <c r="N21" s="202"/>
      <c r="O21" s="202"/>
      <c r="P21" s="204">
        <f t="shared" si="0"/>
        <v>1402.5</v>
      </c>
      <c r="R21" s="277">
        <f t="shared" si="1"/>
        <v>-17.5</v>
      </c>
    </row>
    <row r="22" spans="2:18" s="198" customFormat="1" ht="15.95" customHeight="1" x14ac:dyDescent="0.25">
      <c r="B22" s="200">
        <v>18</v>
      </c>
      <c r="C22" s="263">
        <v>1372</v>
      </c>
      <c r="D22" s="201" t="s">
        <v>195</v>
      </c>
      <c r="E22" s="202">
        <v>1450</v>
      </c>
      <c r="F22" s="202">
        <v>1512</v>
      </c>
      <c r="G22" s="202">
        <v>1450</v>
      </c>
      <c r="H22" s="202">
        <v>1644</v>
      </c>
      <c r="I22" s="202"/>
      <c r="J22" s="202"/>
      <c r="K22" s="202"/>
      <c r="L22" s="202"/>
      <c r="M22" s="202"/>
      <c r="N22" s="202"/>
      <c r="O22" s="202"/>
      <c r="P22" s="204">
        <f t="shared" si="0"/>
        <v>1514</v>
      </c>
      <c r="R22" s="277">
        <f t="shared" si="1"/>
        <v>142</v>
      </c>
    </row>
    <row r="23" spans="2:18" s="198" customFormat="1" ht="15.95" customHeight="1" x14ac:dyDescent="0.25">
      <c r="B23" s="200">
        <v>19</v>
      </c>
      <c r="C23" s="263">
        <v>1313</v>
      </c>
      <c r="D23" s="201" t="s">
        <v>193</v>
      </c>
      <c r="E23" s="202">
        <v>1420</v>
      </c>
      <c r="F23" s="202">
        <v>1420</v>
      </c>
      <c r="G23" s="202"/>
      <c r="H23" s="202"/>
      <c r="I23" s="202"/>
      <c r="J23" s="202"/>
      <c r="K23" s="202"/>
      <c r="L23" s="202"/>
      <c r="M23" s="202"/>
      <c r="N23" s="202"/>
      <c r="O23" s="202"/>
      <c r="P23" s="204">
        <f t="shared" si="0"/>
        <v>1420</v>
      </c>
      <c r="R23" s="277">
        <f t="shared" si="1"/>
        <v>107</v>
      </c>
    </row>
    <row r="24" spans="2:18" s="198" customFormat="1" ht="15.95" customHeight="1" x14ac:dyDescent="0.25">
      <c r="B24" s="200">
        <v>20</v>
      </c>
      <c r="C24" s="263">
        <v>0</v>
      </c>
      <c r="D24" s="201" t="s">
        <v>275</v>
      </c>
      <c r="E24" s="202">
        <v>1492</v>
      </c>
      <c r="F24" s="202">
        <v>1512</v>
      </c>
      <c r="G24" s="202">
        <v>1313</v>
      </c>
      <c r="H24" s="202"/>
      <c r="I24" s="202"/>
      <c r="J24" s="202"/>
      <c r="K24" s="202"/>
      <c r="L24" s="202"/>
      <c r="M24" s="202"/>
      <c r="N24" s="202"/>
      <c r="O24" s="202"/>
      <c r="P24" s="204">
        <f t="shared" si="0"/>
        <v>1439</v>
      </c>
      <c r="R24" s="277">
        <f t="shared" si="1"/>
        <v>1439</v>
      </c>
    </row>
    <row r="25" spans="2:18" s="198" customFormat="1" ht="15.95" customHeight="1" x14ac:dyDescent="0.25">
      <c r="B25" s="200">
        <v>21</v>
      </c>
      <c r="C25" s="263">
        <v>0</v>
      </c>
      <c r="D25" s="203" t="s">
        <v>276</v>
      </c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4" t="e">
        <f t="shared" si="0"/>
        <v>#DIV/0!</v>
      </c>
      <c r="R25" s="277" t="e">
        <f t="shared" si="1"/>
        <v>#DIV/0!</v>
      </c>
    </row>
    <row r="26" spans="2:18" s="198" customFormat="1" ht="15.95" customHeight="1" x14ac:dyDescent="0.25">
      <c r="C26" s="197"/>
      <c r="P26" s="197"/>
    </row>
    <row r="27" spans="2:18" ht="15.6" customHeight="1" x14ac:dyDescent="0.25"/>
    <row r="28" spans="2:18" ht="15.95" customHeight="1" x14ac:dyDescent="0.25"/>
    <row r="29" spans="2:18" ht="15.6" customHeight="1" x14ac:dyDescent="0.25"/>
    <row r="30" spans="2:18" ht="15.95" customHeight="1" x14ac:dyDescent="0.25"/>
    <row r="31" spans="2:18" ht="15.6" customHeight="1" x14ac:dyDescent="0.25"/>
    <row r="32" spans="2:18" ht="15.95" customHeight="1" x14ac:dyDescent="0.25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opLeftCell="A4" workbookViewId="0">
      <selection activeCell="J4" sqref="J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142</v>
      </c>
      <c r="E3" s="158">
        <v>21</v>
      </c>
      <c r="G3" s="100">
        <v>2620</v>
      </c>
    </row>
    <row r="4" spans="1:11" x14ac:dyDescent="0.3">
      <c r="A4" s="2" t="s">
        <v>150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265</v>
      </c>
      <c r="B5" s="2"/>
      <c r="C5" s="2"/>
      <c r="D5" s="2"/>
      <c r="E5" s="2"/>
      <c r="F5" s="2"/>
      <c r="G5" s="100">
        <v>1000</v>
      </c>
    </row>
    <row r="6" spans="1:11" x14ac:dyDescent="0.3">
      <c r="A6" s="1" t="s">
        <v>124</v>
      </c>
      <c r="G6" s="100">
        <f>-E3*55</f>
        <v>-1155</v>
      </c>
    </row>
    <row r="7" spans="1:11" x14ac:dyDescent="0.3">
      <c r="A7" s="34" t="s">
        <v>72</v>
      </c>
      <c r="G7" s="101">
        <f>G3+G4+G5+G6</f>
        <v>5465</v>
      </c>
    </row>
    <row r="8" spans="1:11" ht="12.95" customHeight="1" x14ac:dyDescent="0.3">
      <c r="A8" s="2"/>
      <c r="G8" s="26"/>
    </row>
    <row r="9" spans="1:11" x14ac:dyDescent="0.3">
      <c r="A9" s="35" t="s">
        <v>284</v>
      </c>
      <c r="G9" s="26"/>
    </row>
    <row r="10" spans="1:11" ht="12.95" customHeight="1" x14ac:dyDescent="0.3"/>
    <row r="11" spans="1:11" s="2" customFormat="1" x14ac:dyDescent="0.3">
      <c r="A11" s="2" t="s">
        <v>71</v>
      </c>
      <c r="F11" s="2" t="s">
        <v>285</v>
      </c>
      <c r="J11" s="2" t="s">
        <v>74</v>
      </c>
    </row>
    <row r="12" spans="1:11" x14ac:dyDescent="0.3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400</v>
      </c>
    </row>
    <row r="13" spans="1:11" x14ac:dyDescent="0.3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250</v>
      </c>
    </row>
    <row r="14" spans="1:11" x14ac:dyDescent="0.3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150</v>
      </c>
    </row>
    <row r="15" spans="1:11" x14ac:dyDescent="0.3">
      <c r="B15" s="28" t="s">
        <v>22</v>
      </c>
      <c r="C15" s="25">
        <v>400</v>
      </c>
      <c r="F15" s="292"/>
      <c r="G15" s="3"/>
      <c r="J15" s="3"/>
      <c r="K15" s="3"/>
    </row>
    <row r="16" spans="1:11" s="3" customFormat="1" x14ac:dyDescent="0.3"/>
    <row r="17" spans="1:15" s="3" customFormat="1" x14ac:dyDescent="0.3">
      <c r="A17" s="2" t="s">
        <v>282</v>
      </c>
      <c r="M17" s="1"/>
      <c r="N17" s="1"/>
      <c r="O17" s="1"/>
    </row>
    <row r="18" spans="1:15" s="3" customFormat="1" x14ac:dyDescent="0.3">
      <c r="B18" s="28" t="s">
        <v>19</v>
      </c>
      <c r="C18" s="25">
        <v>500</v>
      </c>
      <c r="M18" s="1"/>
      <c r="N18" s="1"/>
      <c r="O18" s="1"/>
    </row>
    <row r="19" spans="1:15" s="3" customFormat="1" x14ac:dyDescent="0.3"/>
    <row r="20" spans="1:15" s="3" customFormat="1" x14ac:dyDescent="0.3">
      <c r="M20" s="33" t="s">
        <v>73</v>
      </c>
      <c r="N20" s="30"/>
    </row>
    <row r="21" spans="1:15" x14ac:dyDescent="0.3">
      <c r="B21" s="25" t="s">
        <v>59</v>
      </c>
      <c r="C21" s="27">
        <f>SUM(C12:C18)</f>
        <v>3300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800</v>
      </c>
      <c r="M21" s="31"/>
      <c r="N21" s="32">
        <f>C21+G21+K21+N13</f>
        <v>5450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5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 x14ac:dyDescent="0.3">
      <c r="A1" s="88" t="s">
        <v>97</v>
      </c>
      <c r="K1" s="88"/>
    </row>
    <row r="3" spans="1:25" x14ac:dyDescent="0.25">
      <c r="A3" s="234"/>
      <c r="B3" s="167" t="s">
        <v>156</v>
      </c>
      <c r="C3" s="167"/>
      <c r="D3" s="167"/>
      <c r="E3" s="167"/>
      <c r="F3" s="167"/>
      <c r="K3" s="257"/>
      <c r="L3" s="272" t="s">
        <v>281</v>
      </c>
      <c r="M3" s="257"/>
    </row>
    <row r="4" spans="1:25" x14ac:dyDescent="0.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8" t="s">
        <v>83</v>
      </c>
      <c r="L4" s="258" t="s">
        <v>167</v>
      </c>
      <c r="M4" s="353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5" t="s">
        <v>159</v>
      </c>
    </row>
    <row r="5" spans="1:25" x14ac:dyDescent="0.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9">
        <v>2012</v>
      </c>
      <c r="L5" s="259">
        <v>2011</v>
      </c>
      <c r="M5" s="354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6"/>
    </row>
    <row r="6" spans="1:25" x14ac:dyDescent="0.25">
      <c r="I6" s="126"/>
      <c r="J6" s="126"/>
      <c r="K6" s="257"/>
      <c r="L6" s="257"/>
      <c r="M6" s="257"/>
    </row>
    <row r="7" spans="1:25" x14ac:dyDescent="0.25">
      <c r="A7" s="107" t="s">
        <v>98</v>
      </c>
      <c r="B7" s="108"/>
      <c r="C7" s="273">
        <v>21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60">
        <v>22</v>
      </c>
      <c r="L7" s="261">
        <v>21</v>
      </c>
      <c r="M7" s="261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 x14ac:dyDescent="0.25">
      <c r="A8" s="107" t="s">
        <v>114</v>
      </c>
      <c r="B8" s="108"/>
      <c r="C8" s="187">
        <v>5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4">
        <v>6</v>
      </c>
      <c r="J8" s="190"/>
      <c r="K8" s="261">
        <v>5</v>
      </c>
      <c r="L8" s="261">
        <v>5</v>
      </c>
      <c r="M8" s="261">
        <v>5</v>
      </c>
    </row>
    <row r="9" spans="1:25" x14ac:dyDescent="0.25">
      <c r="A9" s="107" t="s">
        <v>17</v>
      </c>
      <c r="B9" s="108"/>
      <c r="C9" s="187">
        <v>35</v>
      </c>
      <c r="D9" s="187">
        <v>83</v>
      </c>
      <c r="E9" s="274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60">
        <v>112</v>
      </c>
      <c r="L9" s="261">
        <v>89</v>
      </c>
      <c r="M9" s="261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 x14ac:dyDescent="0.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62"/>
      <c r="L10" s="262"/>
      <c r="M10" s="262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4">
        <v>2</v>
      </c>
    </row>
    <row r="11" spans="1:25" x14ac:dyDescent="0.25">
      <c r="A11" s="107" t="s">
        <v>103</v>
      </c>
      <c r="B11" s="108"/>
      <c r="C11" s="297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64"/>
      <c r="K11" s="261">
        <v>1926</v>
      </c>
      <c r="L11" s="260">
        <v>1973</v>
      </c>
      <c r="M11" s="261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4">
        <v>3</v>
      </c>
      <c r="X11" s="90">
        <v>3</v>
      </c>
      <c r="Y11" s="90">
        <v>2</v>
      </c>
    </row>
    <row r="12" spans="1:25" x14ac:dyDescent="0.25">
      <c r="A12" s="103"/>
      <c r="B12" s="23"/>
      <c r="C12" s="23"/>
      <c r="D12" s="23"/>
      <c r="E12" s="23"/>
      <c r="F12" s="23"/>
      <c r="G12" s="23"/>
      <c r="H12" s="23"/>
      <c r="I12" s="23"/>
      <c r="K12" s="257"/>
      <c r="L12" s="257"/>
      <c r="M12" s="257"/>
      <c r="O12" s="128" t="s">
        <v>117</v>
      </c>
      <c r="P12" s="90">
        <v>3</v>
      </c>
      <c r="Q12" s="90">
        <v>1</v>
      </c>
      <c r="R12" s="234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4">
        <v>4</v>
      </c>
      <c r="Y12" s="90">
        <v>1</v>
      </c>
    </row>
    <row r="13" spans="1:25" x14ac:dyDescent="0.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6"/>
      <c r="K13" s="257"/>
      <c r="L13" s="272" t="s">
        <v>281</v>
      </c>
      <c r="M13" s="257"/>
      <c r="O13" s="128" t="s">
        <v>118</v>
      </c>
      <c r="P13" s="234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4">
        <v>2</v>
      </c>
    </row>
    <row r="14" spans="1:25" ht="14.45" customHeight="1" x14ac:dyDescent="0.25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7"/>
      <c r="K14" s="250"/>
      <c r="L14" s="251">
        <v>2079</v>
      </c>
      <c r="M14" s="251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4">
        <v>4</v>
      </c>
      <c r="Y14" s="90">
        <v>1</v>
      </c>
    </row>
    <row r="15" spans="1:25" ht="14.45" customHeight="1" x14ac:dyDescent="0.25">
      <c r="A15" s="90" t="s">
        <v>20</v>
      </c>
      <c r="B15" s="93" t="s">
        <v>45</v>
      </c>
      <c r="C15" s="248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6">
        <v>1979</v>
      </c>
      <c r="J15" s="268"/>
      <c r="K15" s="252">
        <v>2016</v>
      </c>
      <c r="L15" s="252">
        <v>1994</v>
      </c>
      <c r="M15" s="252">
        <v>2006</v>
      </c>
      <c r="O15" s="128" t="s">
        <v>120</v>
      </c>
      <c r="P15" s="90">
        <v>2</v>
      </c>
      <c r="Q15" s="90">
        <v>2</v>
      </c>
      <c r="R15" s="163">
        <v>1</v>
      </c>
      <c r="S15" s="234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 x14ac:dyDescent="0.25">
      <c r="A16" s="90" t="s">
        <v>21</v>
      </c>
      <c r="B16" s="151" t="s">
        <v>132</v>
      </c>
      <c r="C16" s="243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53"/>
      <c r="L16" s="253"/>
      <c r="M16" s="253"/>
      <c r="O16" s="128" t="s">
        <v>121</v>
      </c>
      <c r="P16" s="90">
        <v>4</v>
      </c>
      <c r="Q16" s="90">
        <v>4</v>
      </c>
      <c r="R16" s="234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 x14ac:dyDescent="0.25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53"/>
      <c r="L17" s="251">
        <v>2040</v>
      </c>
      <c r="M17" s="253"/>
      <c r="O17" s="128" t="s">
        <v>122</v>
      </c>
      <c r="P17" s="234">
        <v>4</v>
      </c>
      <c r="Q17" s="234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 x14ac:dyDescent="0.25">
      <c r="A18" s="90" t="s">
        <v>23</v>
      </c>
      <c r="B18" s="173" t="s">
        <v>149</v>
      </c>
      <c r="C18" s="173">
        <v>1857</v>
      </c>
      <c r="D18" s="173"/>
      <c r="E18" s="244">
        <v>1908</v>
      </c>
      <c r="F18" s="177">
        <v>1674</v>
      </c>
      <c r="G18" s="177">
        <v>1639</v>
      </c>
      <c r="H18" s="177">
        <v>1569</v>
      </c>
      <c r="I18" s="90"/>
      <c r="J18" s="190"/>
      <c r="K18" s="253"/>
      <c r="L18" s="253"/>
      <c r="M18" s="253"/>
      <c r="O18" s="128" t="s">
        <v>151</v>
      </c>
      <c r="P18" s="90">
        <v>1</v>
      </c>
      <c r="Q18" s="166">
        <v>1</v>
      </c>
      <c r="R18" s="157"/>
      <c r="S18" s="234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 x14ac:dyDescent="0.25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9">
        <v>1913</v>
      </c>
      <c r="H19" s="175"/>
      <c r="I19" s="175"/>
      <c r="J19" s="267"/>
      <c r="K19" s="250"/>
      <c r="L19" s="251">
        <v>1983</v>
      </c>
      <c r="M19" s="251">
        <v>1994</v>
      </c>
      <c r="O19" s="237" t="s">
        <v>108</v>
      </c>
      <c r="P19" s="239">
        <v>1</v>
      </c>
      <c r="Q19" s="239">
        <v>1</v>
      </c>
      <c r="R19" s="240">
        <v>3</v>
      </c>
      <c r="S19" s="238">
        <v>3</v>
      </c>
      <c r="T19" s="238">
        <v>3</v>
      </c>
      <c r="U19" s="238">
        <v>4</v>
      </c>
      <c r="V19" s="241">
        <v>7</v>
      </c>
      <c r="W19" s="238">
        <v>4</v>
      </c>
      <c r="X19" s="240">
        <v>2</v>
      </c>
      <c r="Y19" s="238">
        <v>5</v>
      </c>
    </row>
    <row r="20" spans="1:25" ht="14.45" customHeight="1" x14ac:dyDescent="0.25">
      <c r="A20" s="90" t="s">
        <v>25</v>
      </c>
      <c r="B20" s="151" t="s">
        <v>170</v>
      </c>
      <c r="C20" s="243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53"/>
      <c r="L20" s="253"/>
      <c r="M20" s="253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 x14ac:dyDescent="0.25">
      <c r="A21" s="90" t="s">
        <v>26</v>
      </c>
      <c r="B21" s="89" t="s">
        <v>175</v>
      </c>
      <c r="C21" s="243">
        <v>1747</v>
      </c>
      <c r="D21" s="89">
        <v>1590</v>
      </c>
      <c r="E21" s="235" t="s">
        <v>16</v>
      </c>
      <c r="F21" s="89"/>
      <c r="G21" s="89"/>
      <c r="H21" s="89"/>
      <c r="I21" s="89"/>
      <c r="K21" s="254"/>
      <c r="L21" s="254"/>
      <c r="M21" s="254"/>
    </row>
    <row r="22" spans="1:25" ht="14.45" customHeight="1" x14ac:dyDescent="0.25">
      <c r="A22" s="90" t="s">
        <v>27</v>
      </c>
      <c r="B22" s="102" t="s">
        <v>165</v>
      </c>
      <c r="C22" s="244">
        <v>1686</v>
      </c>
      <c r="D22" s="102">
        <v>1615</v>
      </c>
      <c r="E22" s="102">
        <v>1525</v>
      </c>
      <c r="F22" s="235">
        <v>1334</v>
      </c>
      <c r="G22" s="160"/>
      <c r="H22" s="160"/>
      <c r="I22" s="160"/>
      <c r="J22" s="269"/>
      <c r="K22" s="255"/>
      <c r="L22" s="255"/>
      <c r="M22" s="255"/>
    </row>
    <row r="23" spans="1:25" ht="14.45" customHeight="1" x14ac:dyDescent="0.25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5">
        <v>1648</v>
      </c>
      <c r="G23" s="175">
        <v>1592</v>
      </c>
      <c r="H23" s="235">
        <v>1643</v>
      </c>
      <c r="I23" s="235">
        <v>1639</v>
      </c>
      <c r="J23" s="270"/>
      <c r="K23" s="251">
        <v>1633</v>
      </c>
      <c r="L23" s="255"/>
      <c r="M23" s="255"/>
    </row>
    <row r="24" spans="1:25" ht="14.45" customHeight="1" x14ac:dyDescent="0.25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6">
        <v>1618</v>
      </c>
      <c r="J24" s="268"/>
      <c r="K24" s="252">
        <v>1649</v>
      </c>
      <c r="L24" s="252">
        <v>1657</v>
      </c>
      <c r="M24" s="252">
        <v>1652</v>
      </c>
    </row>
    <row r="25" spans="1:25" ht="14.45" customHeight="1" x14ac:dyDescent="0.25">
      <c r="A25" s="90" t="s">
        <v>30</v>
      </c>
      <c r="B25" s="89" t="s">
        <v>112</v>
      </c>
      <c r="C25" s="242">
        <v>1542</v>
      </c>
      <c r="D25" s="89"/>
      <c r="E25" s="89"/>
      <c r="F25" s="90"/>
      <c r="G25" s="90"/>
      <c r="H25" s="90"/>
      <c r="I25" s="90"/>
      <c r="J25" s="190"/>
      <c r="K25" s="251" t="s">
        <v>16</v>
      </c>
      <c r="L25" s="253"/>
      <c r="M25" s="253"/>
    </row>
    <row r="26" spans="1:25" ht="14.45" customHeight="1" x14ac:dyDescent="0.25">
      <c r="A26" s="90" t="s">
        <v>31</v>
      </c>
      <c r="B26" s="89" t="s">
        <v>181</v>
      </c>
      <c r="C26" s="243">
        <v>1524</v>
      </c>
      <c r="D26" s="89">
        <v>1500</v>
      </c>
      <c r="E26" s="161">
        <v>1388</v>
      </c>
      <c r="F26" s="176"/>
      <c r="G26" s="176"/>
      <c r="H26" s="176"/>
      <c r="I26" s="176"/>
      <c r="J26" s="271"/>
      <c r="K26" s="255"/>
      <c r="L26" s="255"/>
      <c r="M26" s="255"/>
    </row>
    <row r="27" spans="1:25" ht="14.45" customHeight="1" x14ac:dyDescent="0.25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5">
        <v>1620</v>
      </c>
      <c r="G27" s="235">
        <v>1545</v>
      </c>
      <c r="H27" s="175"/>
      <c r="I27" s="235">
        <v>1549</v>
      </c>
      <c r="J27" s="270"/>
      <c r="K27" s="251">
        <v>1555</v>
      </c>
      <c r="L27" s="251">
        <v>1551</v>
      </c>
      <c r="M27" s="251">
        <v>1573</v>
      </c>
    </row>
    <row r="28" spans="1:25" ht="14.45" customHeight="1" x14ac:dyDescent="0.25">
      <c r="A28" s="90" t="s">
        <v>33</v>
      </c>
      <c r="B28" s="89" t="s">
        <v>270</v>
      </c>
      <c r="C28" s="102">
        <v>1492</v>
      </c>
      <c r="D28" s="89"/>
      <c r="E28" s="89"/>
      <c r="F28" s="90"/>
      <c r="G28" s="90"/>
      <c r="H28" s="90"/>
      <c r="I28" s="90"/>
      <c r="J28" s="190"/>
      <c r="K28" s="251"/>
      <c r="L28" s="253"/>
      <c r="M28" s="253"/>
    </row>
    <row r="29" spans="1:25" ht="14.45" customHeight="1" x14ac:dyDescent="0.25">
      <c r="A29" s="90" t="s">
        <v>34</v>
      </c>
      <c r="B29" s="151" t="s">
        <v>182</v>
      </c>
      <c r="C29" s="243">
        <v>1469</v>
      </c>
      <c r="D29" s="151">
        <v>1408</v>
      </c>
      <c r="E29" s="159" t="s">
        <v>16</v>
      </c>
      <c r="F29" s="89"/>
      <c r="G29" s="89"/>
      <c r="H29" s="89"/>
      <c r="I29" s="89"/>
      <c r="K29" s="254"/>
      <c r="L29" s="254"/>
      <c r="M29" s="254"/>
    </row>
    <row r="30" spans="1:25" ht="14.45" customHeight="1" x14ac:dyDescent="0.25">
      <c r="A30" s="90" t="s">
        <v>35</v>
      </c>
      <c r="B30" s="151" t="s">
        <v>135</v>
      </c>
      <c r="C30" s="151">
        <v>1450</v>
      </c>
      <c r="D30" s="243">
        <v>1479</v>
      </c>
      <c r="E30" s="151">
        <v>1435</v>
      </c>
      <c r="F30" s="174">
        <v>1424</v>
      </c>
      <c r="G30" s="235">
        <v>1367</v>
      </c>
      <c r="H30" s="235">
        <v>1352</v>
      </c>
      <c r="I30" s="235" t="s">
        <v>16</v>
      </c>
      <c r="J30" s="270"/>
      <c r="K30" s="256"/>
      <c r="L30" s="256"/>
      <c r="M30" s="256"/>
    </row>
    <row r="31" spans="1:25" ht="14.45" customHeight="1" x14ac:dyDescent="0.25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5">
        <v>1631</v>
      </c>
      <c r="H31" s="175"/>
      <c r="I31" s="175"/>
      <c r="J31" s="267"/>
      <c r="K31" s="251" t="s">
        <v>16</v>
      </c>
      <c r="L31" s="251" t="s">
        <v>16</v>
      </c>
      <c r="M31" s="251" t="s">
        <v>16</v>
      </c>
    </row>
    <row r="32" spans="1:25" ht="14.45" customHeight="1" x14ac:dyDescent="0.25">
      <c r="A32" s="90" t="s">
        <v>37</v>
      </c>
      <c r="B32" s="93" t="s">
        <v>56</v>
      </c>
      <c r="C32" s="93">
        <v>1372</v>
      </c>
      <c r="D32" s="93">
        <v>1414</v>
      </c>
      <c r="E32" s="246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71"/>
      <c r="K32" s="252">
        <v>1400</v>
      </c>
      <c r="L32" s="252">
        <v>1401</v>
      </c>
      <c r="M32" s="252">
        <v>1415</v>
      </c>
    </row>
    <row r="33" spans="1:13" ht="14.45" customHeight="1" x14ac:dyDescent="0.25">
      <c r="A33" s="90" t="s">
        <v>38</v>
      </c>
      <c r="B33" s="93" t="s">
        <v>65</v>
      </c>
      <c r="C33" s="93">
        <v>1313</v>
      </c>
      <c r="D33" s="93">
        <v>1388</v>
      </c>
      <c r="E33" s="246">
        <v>1447</v>
      </c>
      <c r="F33" s="236">
        <v>1423</v>
      </c>
      <c r="G33" s="236">
        <v>1422</v>
      </c>
      <c r="H33" s="236">
        <v>1434</v>
      </c>
      <c r="I33" s="236">
        <v>1438</v>
      </c>
      <c r="J33" s="268"/>
      <c r="K33" s="252">
        <v>1442</v>
      </c>
      <c r="L33" s="252">
        <v>1450</v>
      </c>
      <c r="M33" s="252" t="s">
        <v>16</v>
      </c>
    </row>
    <row r="34" spans="1:13" ht="14.45" customHeight="1" x14ac:dyDescent="0.25">
      <c r="A34" s="90" t="s">
        <v>62</v>
      </c>
      <c r="B34" s="89" t="s">
        <v>271</v>
      </c>
      <c r="C34" s="235" t="s">
        <v>163</v>
      </c>
      <c r="D34" s="89"/>
      <c r="E34" s="89"/>
      <c r="F34" s="90"/>
      <c r="G34" s="90"/>
      <c r="H34" s="90"/>
      <c r="I34" s="90"/>
      <c r="J34" s="190"/>
      <c r="K34" s="251"/>
      <c r="L34" s="253"/>
      <c r="M34" s="253"/>
    </row>
    <row r="35" spans="1:13" ht="14.45" customHeight="1" x14ac:dyDescent="0.25">
      <c r="K35" s="247"/>
      <c r="L35" s="247"/>
      <c r="M35" s="247"/>
    </row>
    <row r="36" spans="1:13" ht="14.45" customHeight="1" x14ac:dyDescent="0.25"/>
    <row r="37" spans="1:13" ht="14.45" customHeight="1" x14ac:dyDescent="0.25">
      <c r="A37" s="90" t="s">
        <v>63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5">
        <v>2164</v>
      </c>
      <c r="M37" s="159"/>
    </row>
    <row r="38" spans="1:13" ht="14.45" customHeight="1" x14ac:dyDescent="0.25">
      <c r="A38" s="90" t="s">
        <v>67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 x14ac:dyDescent="0.25">
      <c r="A39" s="90" t="s">
        <v>80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5">
        <v>2154</v>
      </c>
      <c r="L39" s="159"/>
      <c r="M39" s="159"/>
    </row>
    <row r="40" spans="1:13" ht="14.45" customHeight="1" x14ac:dyDescent="0.25">
      <c r="A40" s="90" t="s">
        <v>81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5">
        <v>2125</v>
      </c>
    </row>
    <row r="41" spans="1:13" ht="14.45" customHeight="1" x14ac:dyDescent="0.25">
      <c r="A41" s="90" t="s">
        <v>82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5">
        <v>2111</v>
      </c>
    </row>
    <row r="42" spans="1:13" ht="14.45" customHeight="1" x14ac:dyDescent="0.25">
      <c r="A42" s="90" t="s">
        <v>93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7"/>
      <c r="K42" s="235">
        <v>2065</v>
      </c>
      <c r="L42" s="161"/>
      <c r="M42" s="161"/>
    </row>
    <row r="43" spans="1:13" ht="14.45" customHeight="1" x14ac:dyDescent="0.25">
      <c r="A43" s="90" t="s">
        <v>94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5">
        <v>2009</v>
      </c>
      <c r="M43" s="159"/>
    </row>
    <row r="44" spans="1:13" ht="14.45" customHeight="1" x14ac:dyDescent="0.25">
      <c r="A44" s="90" t="s">
        <v>95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7"/>
      <c r="K44" s="235">
        <v>2072</v>
      </c>
      <c r="L44" s="159"/>
      <c r="M44" s="159"/>
    </row>
    <row r="45" spans="1:13" ht="14.45" customHeight="1" x14ac:dyDescent="0.25">
      <c r="A45" s="90" t="s">
        <v>100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 x14ac:dyDescent="0.25">
      <c r="A46" s="90" t="s">
        <v>102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7"/>
      <c r="K46" s="235">
        <v>1962</v>
      </c>
      <c r="L46" s="160"/>
      <c r="M46" s="160"/>
    </row>
    <row r="47" spans="1:13" ht="14.45" customHeight="1" x14ac:dyDescent="0.25">
      <c r="A47" s="90" t="s">
        <v>105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7"/>
      <c r="K47" s="235">
        <v>1940</v>
      </c>
      <c r="L47" s="235">
        <v>1918</v>
      </c>
      <c r="M47" s="235">
        <v>1899</v>
      </c>
    </row>
    <row r="48" spans="1:13" ht="14.45" customHeight="1" x14ac:dyDescent="0.25">
      <c r="A48" s="90" t="s">
        <v>107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5">
        <v>1999</v>
      </c>
      <c r="M48" s="159"/>
    </row>
    <row r="49" spans="1:13" ht="14.45" customHeight="1" x14ac:dyDescent="0.25">
      <c r="A49" s="90" t="s">
        <v>113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5">
        <v>1832</v>
      </c>
      <c r="L49" s="235">
        <v>1648</v>
      </c>
      <c r="M49" s="160"/>
    </row>
    <row r="50" spans="1:13" ht="14.45" customHeight="1" x14ac:dyDescent="0.25">
      <c r="A50" s="90" t="s">
        <v>136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5" t="s">
        <v>16</v>
      </c>
      <c r="L50" s="89"/>
      <c r="M50" s="89"/>
    </row>
    <row r="51" spans="1:13" ht="14.45" customHeight="1" x14ac:dyDescent="0.25">
      <c r="A51" s="90" t="s">
        <v>137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 x14ac:dyDescent="0.25">
      <c r="A52" s="90" t="s">
        <v>138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7"/>
      <c r="K52" s="161"/>
      <c r="L52" s="235">
        <v>1754</v>
      </c>
      <c r="M52" s="235">
        <v>1835</v>
      </c>
    </row>
    <row r="53" spans="1:13" ht="14.45" customHeight="1" x14ac:dyDescent="0.25">
      <c r="A53" s="90" t="s">
        <v>139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7"/>
      <c r="K53" s="235">
        <v>1724</v>
      </c>
      <c r="L53" s="235">
        <v>1721</v>
      </c>
      <c r="M53" s="235">
        <v>1635</v>
      </c>
    </row>
    <row r="54" spans="1:13" ht="14.45" customHeight="1" x14ac:dyDescent="0.25">
      <c r="A54" s="90" t="s">
        <v>140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 x14ac:dyDescent="0.25">
      <c r="A55" s="90" t="s">
        <v>141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5">
        <v>1699</v>
      </c>
      <c r="L55" s="235">
        <v>1653</v>
      </c>
      <c r="M55" s="159"/>
    </row>
    <row r="56" spans="1:13" x14ac:dyDescent="0.25">
      <c r="A56" s="90" t="s">
        <v>147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5">
        <v>1672</v>
      </c>
    </row>
    <row r="57" spans="1:13" x14ac:dyDescent="0.25">
      <c r="A57" s="90" t="s">
        <v>155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7"/>
      <c r="K57" s="235">
        <v>1582</v>
      </c>
      <c r="L57" s="235">
        <v>1572</v>
      </c>
      <c r="M57" s="235" t="s">
        <v>16</v>
      </c>
    </row>
    <row r="58" spans="1:13" x14ac:dyDescent="0.25">
      <c r="A58" s="90" t="s">
        <v>162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7"/>
      <c r="K58" s="235">
        <v>1557</v>
      </c>
      <c r="L58" s="160"/>
      <c r="M58" s="160"/>
    </row>
    <row r="59" spans="1:13" x14ac:dyDescent="0.25">
      <c r="A59" s="90" t="s">
        <v>166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 x14ac:dyDescent="0.25">
      <c r="A60" s="90" t="s">
        <v>171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5">
        <v>1531</v>
      </c>
      <c r="L60" s="235">
        <v>1707</v>
      </c>
      <c r="M60" s="160"/>
    </row>
    <row r="61" spans="1:13" x14ac:dyDescent="0.25">
      <c r="A61" s="90" t="s">
        <v>176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5">
        <v>1684</v>
      </c>
      <c r="I61" s="235" t="s">
        <v>16</v>
      </c>
      <c r="J61" s="270"/>
      <c r="K61" s="160"/>
      <c r="L61" s="160"/>
      <c r="M61" s="160"/>
    </row>
    <row r="62" spans="1:13" x14ac:dyDescent="0.25">
      <c r="A62" s="90" t="s">
        <v>183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5" t="s">
        <v>16</v>
      </c>
      <c r="L62" s="235" t="s">
        <v>16</v>
      </c>
      <c r="M62" s="159"/>
    </row>
    <row r="63" spans="1:13" x14ac:dyDescent="0.25">
      <c r="A63" s="90" t="s">
        <v>184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5" t="s">
        <v>16</v>
      </c>
    </row>
    <row r="64" spans="1:13" x14ac:dyDescent="0.25">
      <c r="A64" s="90" t="s">
        <v>210</v>
      </c>
      <c r="B64" s="89" t="s">
        <v>161</v>
      </c>
      <c r="C64" s="89"/>
      <c r="D64" s="89"/>
      <c r="E64" s="89"/>
      <c r="F64" s="235" t="s">
        <v>16</v>
      </c>
      <c r="G64" s="90"/>
      <c r="H64" s="90"/>
      <c r="I64" s="90"/>
      <c r="J64" s="190"/>
      <c r="K64" s="159"/>
      <c r="L64" s="159"/>
      <c r="M64" s="235" t="s">
        <v>16</v>
      </c>
    </row>
    <row r="65" spans="1:13" x14ac:dyDescent="0.25">
      <c r="A65" s="90" t="s">
        <v>272</v>
      </c>
      <c r="B65" s="89" t="s">
        <v>160</v>
      </c>
      <c r="C65" s="89"/>
      <c r="D65" s="89"/>
      <c r="E65" s="89"/>
      <c r="F65" s="235" t="s">
        <v>163</v>
      </c>
      <c r="G65" s="90"/>
      <c r="H65" s="90"/>
      <c r="I65" s="90"/>
      <c r="J65" s="190"/>
      <c r="K65" s="90"/>
      <c r="L65" s="90"/>
      <c r="M65" s="90"/>
    </row>
    <row r="66" spans="1:13" x14ac:dyDescent="0.25">
      <c r="A66" s="90" t="s">
        <v>273</v>
      </c>
      <c r="B66" s="89" t="s">
        <v>211</v>
      </c>
      <c r="C66" s="89"/>
      <c r="D66" s="235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H6" sqref="H6:H16"/>
    </sheetView>
  </sheetViews>
  <sheetFormatPr defaultRowHeight="15.75" x14ac:dyDescent="0.25"/>
  <cols>
    <col min="1" max="1" width="6.140625" style="195" customWidth="1"/>
    <col min="2" max="2" width="13.7109375" style="223" customWidth="1"/>
    <col min="3" max="3" width="2" style="223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 x14ac:dyDescent="0.25">
      <c r="B1" s="222" t="s">
        <v>226</v>
      </c>
      <c r="C1" s="222"/>
    </row>
    <row r="2" spans="1:11" x14ac:dyDescent="0.25">
      <c r="H2" s="222" t="s">
        <v>227</v>
      </c>
      <c r="I2" s="196"/>
    </row>
    <row r="3" spans="1:11" x14ac:dyDescent="0.25">
      <c r="H3" s="224"/>
      <c r="I3" s="196"/>
    </row>
    <row r="4" spans="1:11" x14ac:dyDescent="0.25">
      <c r="I4" s="357" t="s">
        <v>228</v>
      </c>
      <c r="J4" s="357"/>
      <c r="K4" s="357"/>
    </row>
    <row r="5" spans="1:11" s="196" customFormat="1" x14ac:dyDescent="0.25">
      <c r="B5" s="223"/>
      <c r="C5" s="223"/>
      <c r="D5" s="225" t="s">
        <v>19</v>
      </c>
      <c r="E5" s="225" t="s">
        <v>20</v>
      </c>
      <c r="F5" s="225" t="s">
        <v>21</v>
      </c>
      <c r="I5" s="225" t="s">
        <v>19</v>
      </c>
      <c r="J5" s="225" t="s">
        <v>20</v>
      </c>
      <c r="K5" s="225" t="s">
        <v>21</v>
      </c>
    </row>
    <row r="6" spans="1:11" x14ac:dyDescent="0.25">
      <c r="A6" s="200" t="s">
        <v>19</v>
      </c>
      <c r="B6" s="226">
        <v>2010</v>
      </c>
      <c r="C6" s="227"/>
      <c r="D6" s="202" t="s">
        <v>39</v>
      </c>
      <c r="E6" s="202" t="s">
        <v>41</v>
      </c>
      <c r="F6" s="202" t="s">
        <v>45</v>
      </c>
      <c r="H6" s="201" t="s">
        <v>229</v>
      </c>
      <c r="I6" s="200">
        <v>4</v>
      </c>
      <c r="J6" s="200">
        <v>1</v>
      </c>
      <c r="K6" s="200">
        <v>2</v>
      </c>
    </row>
    <row r="7" spans="1:11" x14ac:dyDescent="0.25">
      <c r="A7" s="200" t="s">
        <v>20</v>
      </c>
      <c r="B7" s="226">
        <v>2011</v>
      </c>
      <c r="C7" s="227"/>
      <c r="D7" s="202" t="s">
        <v>45</v>
      </c>
      <c r="E7" s="202" t="s">
        <v>41</v>
      </c>
      <c r="F7" s="202" t="s">
        <v>46</v>
      </c>
      <c r="H7" s="201" t="s">
        <v>230</v>
      </c>
      <c r="I7" s="200">
        <v>1</v>
      </c>
      <c r="J7" s="200">
        <v>3</v>
      </c>
      <c r="K7" s="200"/>
    </row>
    <row r="8" spans="1:11" x14ac:dyDescent="0.25">
      <c r="A8" s="200" t="s">
        <v>21</v>
      </c>
      <c r="B8" s="226" t="s">
        <v>231</v>
      </c>
      <c r="C8" s="227"/>
      <c r="D8" s="202" t="s">
        <v>90</v>
      </c>
      <c r="E8" s="202" t="s">
        <v>104</v>
      </c>
      <c r="F8" s="202" t="s">
        <v>232</v>
      </c>
      <c r="H8" s="201" t="s">
        <v>233</v>
      </c>
      <c r="I8" s="200">
        <v>1</v>
      </c>
      <c r="J8" s="200"/>
      <c r="K8" s="200">
        <v>1</v>
      </c>
    </row>
    <row r="9" spans="1:11" x14ac:dyDescent="0.25">
      <c r="A9" s="200" t="s">
        <v>22</v>
      </c>
      <c r="B9" s="226" t="s">
        <v>234</v>
      </c>
      <c r="C9" s="227"/>
      <c r="D9" s="202" t="s">
        <v>130</v>
      </c>
      <c r="E9" s="202" t="s">
        <v>104</v>
      </c>
      <c r="F9" s="202" t="s">
        <v>45</v>
      </c>
      <c r="H9" s="201" t="s">
        <v>235</v>
      </c>
      <c r="I9" s="200">
        <v>1</v>
      </c>
      <c r="J9" s="200"/>
      <c r="K9" s="200"/>
    </row>
    <row r="10" spans="1:11" x14ac:dyDescent="0.25">
      <c r="A10" s="200" t="s">
        <v>23</v>
      </c>
      <c r="B10" s="226" t="s">
        <v>236</v>
      </c>
      <c r="C10" s="227"/>
      <c r="D10" s="202" t="s">
        <v>41</v>
      </c>
      <c r="E10" s="202" t="s">
        <v>45</v>
      </c>
      <c r="F10" s="202" t="s">
        <v>149</v>
      </c>
      <c r="H10" s="201" t="s">
        <v>237</v>
      </c>
      <c r="I10" s="200">
        <v>1</v>
      </c>
      <c r="J10" s="200"/>
      <c r="K10" s="200"/>
    </row>
    <row r="11" spans="1:11" x14ac:dyDescent="0.25">
      <c r="A11" s="200" t="s">
        <v>24</v>
      </c>
      <c r="B11" s="226" t="s">
        <v>238</v>
      </c>
      <c r="C11" s="227"/>
      <c r="D11" s="202" t="s">
        <v>45</v>
      </c>
      <c r="E11" s="202" t="s">
        <v>41</v>
      </c>
      <c r="F11" s="202" t="s">
        <v>46</v>
      </c>
      <c r="H11" s="201" t="s">
        <v>239</v>
      </c>
      <c r="I11" s="200">
        <v>1</v>
      </c>
      <c r="J11" s="200"/>
      <c r="K11" s="200"/>
    </row>
    <row r="12" spans="1:11" x14ac:dyDescent="0.25">
      <c r="A12" s="200" t="s">
        <v>25</v>
      </c>
      <c r="B12" s="226" t="s">
        <v>240</v>
      </c>
      <c r="C12" s="227"/>
      <c r="D12" s="202" t="s">
        <v>149</v>
      </c>
      <c r="E12" s="202" t="s">
        <v>132</v>
      </c>
      <c r="F12" s="202" t="s">
        <v>46</v>
      </c>
      <c r="H12" s="201" t="s">
        <v>241</v>
      </c>
      <c r="I12" s="200"/>
      <c r="J12" s="200">
        <v>2</v>
      </c>
      <c r="K12" s="200"/>
    </row>
    <row r="13" spans="1:11" x14ac:dyDescent="0.25">
      <c r="A13" s="200" t="s">
        <v>26</v>
      </c>
      <c r="B13" s="226" t="s">
        <v>242</v>
      </c>
      <c r="C13" s="227"/>
      <c r="D13" s="202" t="s">
        <v>45</v>
      </c>
      <c r="E13" s="202" t="s">
        <v>132</v>
      </c>
      <c r="F13" s="202" t="s">
        <v>46</v>
      </c>
      <c r="H13" s="201" t="s">
        <v>243</v>
      </c>
      <c r="I13" s="200"/>
      <c r="J13" s="200">
        <v>2</v>
      </c>
      <c r="K13" s="200"/>
    </row>
    <row r="14" spans="1:11" x14ac:dyDescent="0.25">
      <c r="A14" s="200" t="s">
        <v>27</v>
      </c>
      <c r="B14" s="226" t="s">
        <v>244</v>
      </c>
      <c r="C14" s="227"/>
      <c r="D14" s="202" t="s">
        <v>45</v>
      </c>
      <c r="E14" s="202" t="s">
        <v>46</v>
      </c>
      <c r="F14" s="202" t="s">
        <v>175</v>
      </c>
      <c r="H14" s="201" t="s">
        <v>245</v>
      </c>
      <c r="I14" s="200"/>
      <c r="J14" s="200">
        <v>1</v>
      </c>
      <c r="K14" s="200">
        <v>4</v>
      </c>
    </row>
    <row r="15" spans="1:11" x14ac:dyDescent="0.25">
      <c r="A15" s="200" t="s">
        <v>28</v>
      </c>
      <c r="B15" s="226" t="s">
        <v>246</v>
      </c>
      <c r="C15" s="227"/>
      <c r="D15" s="200" t="s">
        <v>247</v>
      </c>
      <c r="E15" s="200" t="s">
        <v>247</v>
      </c>
      <c r="F15" s="200" t="s">
        <v>247</v>
      </c>
      <c r="H15" s="201" t="s">
        <v>248</v>
      </c>
      <c r="I15" s="200"/>
      <c r="J15" s="200"/>
      <c r="K15" s="200">
        <v>1</v>
      </c>
    </row>
    <row r="16" spans="1:11" x14ac:dyDescent="0.25">
      <c r="A16" s="202"/>
      <c r="B16" s="226"/>
      <c r="C16" s="227"/>
      <c r="D16" s="202"/>
      <c r="E16" s="202"/>
      <c r="F16" s="202"/>
      <c r="H16" s="201" t="s">
        <v>249</v>
      </c>
      <c r="I16" s="200"/>
      <c r="J16" s="200"/>
      <c r="K16" s="200">
        <v>1</v>
      </c>
    </row>
    <row r="17" spans="2:3" x14ac:dyDescent="0.25">
      <c r="B17" s="227"/>
      <c r="C17" s="227"/>
    </row>
    <row r="18" spans="2:3" x14ac:dyDescent="0.25">
      <c r="B18" s="227"/>
      <c r="C18" s="227"/>
    </row>
    <row r="19" spans="2:3" x14ac:dyDescent="0.25">
      <c r="B19" s="227"/>
      <c r="C19" s="227"/>
    </row>
    <row r="20" spans="2:3" x14ac:dyDescent="0.25">
      <c r="B20" s="227"/>
      <c r="C20" s="227"/>
    </row>
    <row r="21" spans="2:3" x14ac:dyDescent="0.25">
      <c r="B21" s="227"/>
      <c r="C21" s="227"/>
    </row>
    <row r="22" spans="2:3" x14ac:dyDescent="0.25">
      <c r="B22" s="227"/>
      <c r="C22" s="227"/>
    </row>
    <row r="23" spans="2:3" x14ac:dyDescent="0.25">
      <c r="B23" s="227"/>
      <c r="C23" s="227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2014-12-03T14:18:31Z</cp:lastPrinted>
  <dcterms:created xsi:type="dcterms:W3CDTF">2010-12-08T20:18:01Z</dcterms:created>
  <dcterms:modified xsi:type="dcterms:W3CDTF">2015-10-14T05:45:05Z</dcterms:modified>
</cp:coreProperties>
</file>