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35" windowWidth="16260" windowHeight="676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History" sheetId="7" r:id="rId6"/>
    <sheet name="Medailisté" sheetId="10" r:id="rId7"/>
  </sheets>
  <calcPr calcId="125725"/>
</workbook>
</file>

<file path=xl/calcChain.xml><?xml version="1.0" encoding="utf-8"?>
<calcChain xmlns="http://schemas.openxmlformats.org/spreadsheetml/2006/main">
  <c r="C9" i="7"/>
  <c r="AB49" i="3"/>
  <c r="AB47"/>
  <c r="AB45"/>
  <c r="AB43"/>
  <c r="AB41"/>
  <c r="AB39"/>
  <c r="AB37"/>
  <c r="AB35"/>
  <c r="AB33"/>
  <c r="AB31"/>
  <c r="AB29"/>
  <c r="AB27"/>
  <c r="AB25"/>
  <c r="AB23"/>
  <c r="AB21"/>
  <c r="AB19"/>
  <c r="AB17"/>
  <c r="AB15"/>
  <c r="AB13"/>
  <c r="AB11"/>
  <c r="AB9"/>
  <c r="M54" i="1"/>
  <c r="Q20" i="7"/>
  <c r="Z52" i="3"/>
  <c r="AB51"/>
  <c r="Z51"/>
  <c r="AA51" s="1"/>
  <c r="Z50"/>
  <c r="Z49"/>
  <c r="Z48"/>
  <c r="Z47"/>
  <c r="Z46"/>
  <c r="Z45"/>
  <c r="Z44"/>
  <c r="Z43"/>
  <c r="AA43" s="1"/>
  <c r="Z42"/>
  <c r="Z41"/>
  <c r="Z40"/>
  <c r="Z39"/>
  <c r="AA39" s="1"/>
  <c r="Z38"/>
  <c r="Z37"/>
  <c r="Z3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10"/>
  <c r="Z9"/>
  <c r="P22" i="8"/>
  <c r="P23"/>
  <c r="P24"/>
  <c r="B51" i="1"/>
  <c r="R1"/>
  <c r="AA55"/>
  <c r="AA54"/>
  <c r="Y55"/>
  <c r="Y54"/>
  <c r="W55"/>
  <c r="W54"/>
  <c r="U55"/>
  <c r="U54"/>
  <c r="S55"/>
  <c r="S54"/>
  <c r="Q55"/>
  <c r="Q54"/>
  <c r="O55"/>
  <c r="O54"/>
  <c r="M55"/>
  <c r="K55"/>
  <c r="K54"/>
  <c r="F56" i="2"/>
  <c r="H56" s="1"/>
  <c r="P6" i="8"/>
  <c r="P7"/>
  <c r="P8"/>
  <c r="P9"/>
  <c r="P10"/>
  <c r="P11"/>
  <c r="P12"/>
  <c r="P13"/>
  <c r="R13" s="1"/>
  <c r="P14"/>
  <c r="P15"/>
  <c r="R15" s="1"/>
  <c r="P16"/>
  <c r="P17"/>
  <c r="P18"/>
  <c r="P19"/>
  <c r="P20"/>
  <c r="P21"/>
  <c r="P5"/>
  <c r="I55" i="1"/>
  <c r="B52"/>
  <c r="I54"/>
  <c r="G55"/>
  <c r="G54"/>
  <c r="R5" i="8" l="1"/>
  <c r="R8"/>
  <c r="R16"/>
  <c r="AA49" i="3"/>
  <c r="AA41"/>
  <c r="G56" i="1"/>
  <c r="R18" i="8"/>
  <c r="R10"/>
  <c r="AA25" i="3"/>
  <c r="R20" i="8"/>
  <c r="R12"/>
  <c r="R17"/>
  <c r="R11"/>
  <c r="R9"/>
  <c r="R7"/>
  <c r="R6"/>
  <c r="R21"/>
  <c r="R19"/>
  <c r="R14"/>
  <c r="AA45" i="3"/>
  <c r="AA47"/>
  <c r="AA35"/>
  <c r="AA37"/>
  <c r="AA31"/>
  <c r="AA29"/>
  <c r="AA23"/>
  <c r="AA13"/>
  <c r="J56" i="2"/>
  <c r="K56" i="1" s="1"/>
  <c r="I56"/>
  <c r="AA9" i="3"/>
  <c r="AA15"/>
  <c r="AA27"/>
  <c r="AA21"/>
  <c r="AA17"/>
  <c r="AA11"/>
  <c r="AA33"/>
  <c r="AA19"/>
  <c r="AA54" l="1"/>
  <c r="L56" i="2"/>
  <c r="M56" i="1" s="1"/>
  <c r="N56" i="2" l="1"/>
  <c r="O56" i="1" s="1"/>
  <c r="P56" i="2" l="1"/>
  <c r="Q56" i="1" s="1"/>
  <c r="R56" i="2" l="1"/>
  <c r="T56" s="1"/>
  <c r="S56" i="1" l="1"/>
  <c r="V56" i="2"/>
  <c r="U56" i="1"/>
  <c r="X56" i="2" l="1"/>
  <c r="W56" i="1"/>
  <c r="Y56" l="1"/>
  <c r="Z56" i="2"/>
  <c r="AA56" i="1" l="1"/>
</calcChain>
</file>

<file path=xl/sharedStrings.xml><?xml version="1.0" encoding="utf-8"?>
<sst xmlns="http://schemas.openxmlformats.org/spreadsheetml/2006/main" count="720" uniqueCount="290">
  <si>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</si>
  <si>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</si>
  <si>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</si>
  <si>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</si>
  <si>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</si>
  <si>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</si>
  <si>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</si>
  <si>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</si>
  <si>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</si>
  <si>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</si>
  <si>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</si>
  <si>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</si>
  <si>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</si>
  <si>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</si>
  <si>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</si>
  <si>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</si>
  <si>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</si>
  <si>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</si>
  <si>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</si>
  <si>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</si>
  <si>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</si>
  <si>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</si>
  <si>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</si>
  <si>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</si>
  <si>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</si>
  <si>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</si>
  <si>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</si>
  <si>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</si>
  <si>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</si>
  <si>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</si>
  <si>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</si>
  <si>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</si>
  <si>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</si>
  <si>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</si>
  <si>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</si>
  <si>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</si>
  <si>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</si>
  <si>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</si>
  <si>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</si>
  <si>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</si>
  <si>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</si>
  <si>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</si>
  <si>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</si>
  <si>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</si>
  <si>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</si>
  <si>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</si>
  <si>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</si>
  <si>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</si>
  <si>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</si>
  <si>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</si>
  <si>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</si>
  <si>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</si>
  <si>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</si>
  <si>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</si>
  <si>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</si>
  <si>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</si>
  <si>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</si>
  <si>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</si>
  <si>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</si>
  <si>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</si>
  <si>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</si>
  <si>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</si>
  <si>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</si>
  <si>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</si>
  <si>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</si>
  <si>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</si>
  <si>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</si>
  <si>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</si>
  <si>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</si>
  <si>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</si>
  <si>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</si>
  <si>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</si>
  <si>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</si>
  <si>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</si>
  <si>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</si>
  <si>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</si>
  <si>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</si>
  <si>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</si>
  <si>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</si>
  <si>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</si>
  <si>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</si>
  <si>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</si>
  <si>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</si>
  <si>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</si>
  <si>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</si>
  <si>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</si>
  <si>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</si>
  <si>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</si>
  <si>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</si>
  <si>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</si>
  <si>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</si>
  <si>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</si>
  <si>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</si>
  <si>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</si>
  <si>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</si>
  <si>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</si>
  <si>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</si>
  <si>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</si>
  <si>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</si>
  <si>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</si>
  <si>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</si>
  <si>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</si>
  <si>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</si>
  <si>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</si>
  <si>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</si>
  <si>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</si>
  <si>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</si>
  <si>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</si>
  <si>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</si>
  <si>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</si>
  <si>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</si>
  <si>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</si>
  <si>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</si>
  <si>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</si>
  <si>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</si>
  <si>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</si>
  <si>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</si>
  <si>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</si>
  <si>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</si>
  <si>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</si>
  <si>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</si>
  <si>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</si>
  <si>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</si>
  <si>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</si>
  <si>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</si>
  <si>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</si>
  <si>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</si>
  <si>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</si>
  <si>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</si>
  <si>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</si>
  <si>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</si>
  <si>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</si>
  <si>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</si>
  <si>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</si>
  <si>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</si>
  <si>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</si>
  <si>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</si>
  <si>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</si>
  <si>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</si>
  <si>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</si>
  <si>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Kuchař Matěj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</si>
  <si>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</si>
  <si>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</si>
  <si>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</si>
  <si>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</si>
  <si>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</si>
  <si>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</si>
  <si>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</si>
  <si>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</si>
  <si>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</si>
  <si>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</si>
  <si>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</si>
  <si>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</si>
  <si>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</si>
  <si>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</si>
  <si>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</si>
  <si>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</si>
  <si>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</si>
  <si>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</si>
  <si>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</si>
  <si>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</si>
  <si>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</si>
  <si>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</si>
  <si>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</si>
  <si>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</si>
  <si>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</si>
  <si>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</si>
  <si>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</si>
  <si>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</si>
  <si>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</si>
  <si>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</si>
  <si>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</si>
  <si>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</si>
  <si>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</si>
  <si>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</si>
  <si>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</si>
  <si>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</si>
  <si>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</si>
  <si>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</si>
  <si>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</si>
  <si>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</si>
  <si>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</si>
  <si>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</si>
  <si>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</si>
  <si>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</si>
  <si>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</si>
  <si>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KŘENEK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</si>
  <si>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</si>
  <si>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</si>
  <si>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</si>
  <si>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</si>
  <si>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</si>
  <si>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</si>
  <si>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</si>
  <si>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</si>
  <si>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</si>
  <si>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</si>
  <si>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</si>
  <si>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</si>
  <si>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</si>
  <si>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</si>
  <si>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</si>
  <si>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</si>
  <si>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</si>
  <si>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</si>
  <si>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</si>
  <si>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</si>
  <si>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</si>
  <si>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</si>
  <si>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</si>
  <si>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</si>
  <si>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</si>
  <si>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Štěpán</t>
  </si>
  <si>
    <t>Patrik</t>
  </si>
  <si>
    <t>x</t>
  </si>
  <si>
    <t>Stanislav</t>
  </si>
  <si>
    <t>Haška Filip</t>
  </si>
  <si>
    <t>Štěpán Michal</t>
  </si>
  <si>
    <t>50.</t>
  </si>
  <si>
    <t>51.</t>
  </si>
  <si>
    <t>ŠTĚPÁN Patrik</t>
  </si>
  <si>
    <t>ŠTĚPÁN Michal</t>
  </si>
  <si>
    <t>KUCHAŘ Matěj</t>
  </si>
  <si>
    <t>nebyly na FIDE</t>
  </si>
  <si>
    <t>Rozdíl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</si>
  <si>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</si>
  <si>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</si>
  <si>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</si>
  <si>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</si>
  <si>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</si>
  <si>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12.1.</t>
  </si>
  <si>
    <t>19.1.</t>
  </si>
  <si>
    <t>26.1.</t>
  </si>
  <si>
    <t>2.2.</t>
  </si>
  <si>
    <t>16.2.</t>
  </si>
  <si>
    <t>23.2.</t>
  </si>
  <si>
    <t>1.3.</t>
  </si>
  <si>
    <t>15.3.</t>
  </si>
  <si>
    <t>22.3.</t>
  </si>
  <si>
    <t>29.3.</t>
  </si>
  <si>
    <t>12.4.</t>
  </si>
  <si>
    <t>19.4.</t>
  </si>
  <si>
    <t>12.kolo</t>
  </si>
  <si>
    <t>2016 jarní část</t>
  </si>
  <si>
    <t>Štěpán P.</t>
  </si>
  <si>
    <t>Port</t>
  </si>
  <si>
    <t>Kluz</t>
  </si>
  <si>
    <t>Pravec</t>
  </si>
  <si>
    <t>0 - 1</t>
  </si>
  <si>
    <t>1 - 0</t>
  </si>
  <si>
    <t>Dohrávky - předehrávky</t>
  </si>
  <si>
    <t>Josef</t>
  </si>
  <si>
    <t>Kluz Miroslav</t>
  </si>
  <si>
    <t xml:space="preserve"> Miroslav</t>
  </si>
  <si>
    <t>Pavel</t>
  </si>
  <si>
    <t>Pravec Pavel</t>
  </si>
  <si>
    <t>Kuchař</t>
  </si>
  <si>
    <t>Kotouček</t>
  </si>
  <si>
    <t>1/2</t>
  </si>
  <si>
    <t>Frank</t>
  </si>
  <si>
    <t>Štěpán M.</t>
  </si>
  <si>
    <t>1K</t>
  </si>
  <si>
    <t>Adam</t>
  </si>
  <si>
    <t>Jiří</t>
  </si>
  <si>
    <t>30.</t>
  </si>
  <si>
    <t>53.</t>
  </si>
  <si>
    <t>54.</t>
  </si>
  <si>
    <t>55.</t>
  </si>
  <si>
    <t>Laurincová Kristýna</t>
  </si>
  <si>
    <t>PORT Josef</t>
  </si>
  <si>
    <t>LAURINCOVÁ Kriastýna</t>
  </si>
  <si>
    <t>KOTOUČEK Jiří</t>
  </si>
  <si>
    <t>KLUZ Miroslav</t>
  </si>
  <si>
    <t>PRAVEC Pavel</t>
  </si>
  <si>
    <t>jaro 2016</t>
  </si>
  <si>
    <t>?</t>
  </si>
  <si>
    <t>Mavrev</t>
  </si>
  <si>
    <t>MAVREV David</t>
  </si>
  <si>
    <t>Mavrev David</t>
  </si>
  <si>
    <t>56.</t>
  </si>
  <si>
    <t>Laurincová</t>
  </si>
  <si>
    <t>Kristýna</t>
  </si>
  <si>
    <t>Křenek</t>
  </si>
  <si>
    <t>David</t>
  </si>
  <si>
    <t>Průměr prvních 10 ratingovaných hráčů (z FRL) - s jednobodovou bonifikací</t>
  </si>
  <si>
    <t>Matěj</t>
  </si>
  <si>
    <t>Kotouček Jiří</t>
  </si>
  <si>
    <r>
      <rPr>
        <i/>
        <sz val="12"/>
        <color rgb="FF0070C0"/>
        <rFont val="Calibri"/>
        <family val="2"/>
        <charset val="238"/>
        <scheme val="minor"/>
      </rPr>
      <t xml:space="preserve">Havířov           </t>
    </r>
    <r>
      <rPr>
        <sz val="12"/>
        <color theme="1"/>
        <rFont val="Calibri"/>
        <family val="2"/>
        <charset val="238"/>
        <scheme val="minor"/>
      </rPr>
      <t>1709</t>
    </r>
  </si>
  <si>
    <r>
      <rPr>
        <i/>
        <sz val="12"/>
        <color rgb="FF0070C0"/>
        <rFont val="Calibri"/>
        <family val="2"/>
        <charset val="238"/>
        <scheme val="minor"/>
      </rPr>
      <t xml:space="preserve">Brušperk          </t>
    </r>
    <r>
      <rPr>
        <sz val="12"/>
        <color theme="1"/>
        <rFont val="Calibri"/>
        <family val="2"/>
        <charset val="238"/>
        <scheme val="minor"/>
      </rPr>
      <t>1560</t>
    </r>
  </si>
  <si>
    <r>
      <rPr>
        <i/>
        <sz val="12"/>
        <color rgb="FF0070C0"/>
        <rFont val="Calibri"/>
        <family val="2"/>
        <charset val="238"/>
        <scheme val="minor"/>
      </rPr>
      <t xml:space="preserve">Třinec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              </t>
    </r>
    <r>
      <rPr>
        <sz val="12"/>
        <color rgb="FF0070C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 0</t>
    </r>
  </si>
</sst>
</file>

<file path=xl/styles.xml><?xml version="1.0" encoding="utf-8"?>
<styleSheet xmlns="http://schemas.openxmlformats.org/spreadsheetml/2006/main">
  <numFmts count="2">
    <numFmt numFmtId="164" formatCode="0.0"/>
    <numFmt numFmtId="166" formatCode="0_ ;[Red]\-0\ "/>
  </numFmts>
  <fonts count="5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4" fillId="0" borderId="11" xfId="0" applyNumberFormat="1" applyFont="1" applyBorder="1"/>
    <xf numFmtId="164" fontId="4" fillId="0" borderId="0" xfId="0" applyNumberFormat="1" applyFont="1" applyBorder="1"/>
    <xf numFmtId="164" fontId="4" fillId="2" borderId="11" xfId="0" applyNumberFormat="1" applyFont="1" applyFill="1" applyBorder="1"/>
    <xf numFmtId="164" fontId="4" fillId="0" borderId="12" xfId="0" applyNumberFormat="1" applyFont="1" applyBorder="1"/>
    <xf numFmtId="164" fontId="4" fillId="2" borderId="12" xfId="0" applyNumberFormat="1" applyFont="1" applyFill="1" applyBorder="1"/>
    <xf numFmtId="0" fontId="5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6" fillId="0" borderId="0" xfId="0" applyFont="1"/>
    <xf numFmtId="164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 applyFill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16" xfId="0" applyFont="1" applyBorder="1"/>
    <xf numFmtId="0" fontId="10" fillId="0" borderId="0" xfId="0" applyFont="1" applyBorder="1"/>
    <xf numFmtId="0" fontId="10" fillId="0" borderId="0" xfId="0" applyFont="1"/>
    <xf numFmtId="0" fontId="10" fillId="0" borderId="0" xfId="0" applyFont="1" applyBorder="1" applyAlignment="1">
      <alignment horizontal="right"/>
    </xf>
    <xf numFmtId="0" fontId="9" fillId="0" borderId="0" xfId="0" applyFont="1" applyBorder="1"/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right"/>
    </xf>
    <xf numFmtId="164" fontId="8" fillId="3" borderId="10" xfId="0" applyNumberFormat="1" applyFont="1" applyFill="1" applyBorder="1" applyAlignment="1">
      <alignment horizontal="center"/>
    </xf>
    <xf numFmtId="164" fontId="8" fillId="3" borderId="2" xfId="0" applyNumberFormat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164" fontId="8" fillId="3" borderId="0" xfId="0" applyNumberFormat="1" applyFont="1" applyFill="1" applyBorder="1" applyAlignment="1">
      <alignment horizontal="center"/>
    </xf>
    <xf numFmtId="164" fontId="9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/>
    <xf numFmtId="0" fontId="9" fillId="3" borderId="0" xfId="0" applyFont="1" applyFill="1" applyBorder="1"/>
    <xf numFmtId="0" fontId="9" fillId="3" borderId="0" xfId="0" applyFont="1" applyFill="1" applyBorder="1" applyAlignment="1">
      <alignment horizontal="right"/>
    </xf>
    <xf numFmtId="0" fontId="13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4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Fill="1"/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Fill="1"/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17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6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9" fillId="3" borderId="16" xfId="0" applyFont="1" applyFill="1" applyBorder="1"/>
    <xf numFmtId="0" fontId="9" fillId="3" borderId="17" xfId="0" applyFont="1" applyFill="1" applyBorder="1" applyAlignment="1">
      <alignment horizontal="right"/>
    </xf>
    <xf numFmtId="0" fontId="10" fillId="3" borderId="0" xfId="0" applyFont="1" applyFill="1" applyAlignment="1">
      <alignment horizontal="left"/>
    </xf>
    <xf numFmtId="0" fontId="8" fillId="3" borderId="0" xfId="0" applyFont="1" applyFill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8" fillId="0" borderId="13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/>
    <xf numFmtId="49" fontId="20" fillId="0" borderId="0" xfId="0" applyNumberFormat="1" applyFont="1" applyAlignment="1">
      <alignment horizontal="center"/>
    </xf>
    <xf numFmtId="0" fontId="21" fillId="0" borderId="15" xfId="0" applyFont="1" applyBorder="1"/>
    <xf numFmtId="0" fontId="4" fillId="0" borderId="14" xfId="0" applyFont="1" applyBorder="1"/>
    <xf numFmtId="0" fontId="21" fillId="0" borderId="0" xfId="0" applyFont="1" applyBorder="1"/>
    <xf numFmtId="0" fontId="4" fillId="0" borderId="0" xfId="0" applyFont="1" applyBorder="1"/>
    <xf numFmtId="0" fontId="22" fillId="3" borderId="16" xfId="0" applyFont="1" applyFill="1" applyBorder="1"/>
    <xf numFmtId="0" fontId="22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3" fillId="0" borderId="12" xfId="0" applyFont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8" fillId="4" borderId="13" xfId="0" applyNumberFormat="1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6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7" fillId="0" borderId="0" xfId="0" applyFont="1" applyAlignment="1">
      <alignment horizontal="right"/>
    </xf>
    <xf numFmtId="0" fontId="10" fillId="0" borderId="22" xfId="0" applyFont="1" applyFill="1" applyBorder="1"/>
    <xf numFmtId="0" fontId="10" fillId="0" borderId="23" xfId="0" applyFont="1" applyFill="1" applyBorder="1" applyAlignment="1">
      <alignment horizontal="right"/>
    </xf>
    <xf numFmtId="0" fontId="0" fillId="0" borderId="0" xfId="0" applyFont="1"/>
    <xf numFmtId="0" fontId="10" fillId="0" borderId="6" xfId="0" applyFont="1" applyBorder="1"/>
    <xf numFmtId="0" fontId="19" fillId="0" borderId="24" xfId="0" applyFont="1" applyBorder="1"/>
    <xf numFmtId="0" fontId="28" fillId="3" borderId="2" xfId="0" applyFont="1" applyFill="1" applyBorder="1" applyAlignment="1">
      <alignment horizontal="center" vertical="center"/>
    </xf>
    <xf numFmtId="0" fontId="29" fillId="0" borderId="0" xfId="0" applyFont="1"/>
    <xf numFmtId="0" fontId="17" fillId="0" borderId="0" xfId="0" applyFont="1"/>
    <xf numFmtId="0" fontId="30" fillId="0" borderId="24" xfId="0" applyFont="1" applyBorder="1"/>
    <xf numFmtId="0" fontId="31" fillId="3" borderId="2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1" fontId="8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4" fillId="3" borderId="11" xfId="0" applyNumberFormat="1" applyFont="1" applyFill="1" applyBorder="1"/>
    <xf numFmtId="164" fontId="2" fillId="3" borderId="8" xfId="0" applyNumberFormat="1" applyFont="1" applyFill="1" applyBorder="1"/>
    <xf numFmtId="164" fontId="4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6" fillId="0" borderId="13" xfId="0" applyFont="1" applyBorder="1" applyAlignment="1">
      <alignment horizontal="center"/>
    </xf>
    <xf numFmtId="0" fontId="37" fillId="0" borderId="13" xfId="0" applyFont="1" applyBorder="1" applyAlignment="1">
      <alignment horizontal="center"/>
    </xf>
    <xf numFmtId="49" fontId="6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0" fontId="38" fillId="0" borderId="0" xfId="0" applyFont="1"/>
    <xf numFmtId="0" fontId="0" fillId="6" borderId="13" xfId="0" applyFill="1" applyBorder="1"/>
    <xf numFmtId="164" fontId="4" fillId="0" borderId="17" xfId="0" applyNumberFormat="1" applyFont="1" applyBorder="1"/>
    <xf numFmtId="0" fontId="39" fillId="0" borderId="0" xfId="0" applyFont="1"/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18" fillId="0" borderId="13" xfId="0" applyFont="1" applyFill="1" applyBorder="1"/>
    <xf numFmtId="0" fontId="0" fillId="0" borderId="13" xfId="0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" fontId="4" fillId="6" borderId="14" xfId="0" applyNumberFormat="1" applyFont="1" applyFill="1" applyBorder="1" applyAlignment="1">
      <alignment horizontal="center"/>
    </xf>
    <xf numFmtId="1" fontId="4" fillId="3" borderId="14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1" fontId="4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1" fillId="0" borderId="0" xfId="0" applyFont="1"/>
    <xf numFmtId="49" fontId="41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Border="1"/>
    <xf numFmtId="0" fontId="16" fillId="0" borderId="0" xfId="0" applyFont="1" applyAlignment="1">
      <alignment horizontal="left"/>
    </xf>
    <xf numFmtId="0" fontId="22" fillId="0" borderId="13" xfId="0" applyFont="1" applyBorder="1" applyAlignment="1">
      <alignment horizontal="center"/>
    </xf>
    <xf numFmtId="0" fontId="42" fillId="0" borderId="13" xfId="0" applyFont="1" applyBorder="1"/>
    <xf numFmtId="0" fontId="22" fillId="0" borderId="13" xfId="0" applyFont="1" applyBorder="1"/>
    <xf numFmtId="0" fontId="42" fillId="0" borderId="13" xfId="0" applyFont="1" applyFill="1" applyBorder="1"/>
    <xf numFmtId="1" fontId="22" fillId="0" borderId="1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3" fillId="0" borderId="0" xfId="0" applyFont="1"/>
    <xf numFmtId="164" fontId="2" fillId="3" borderId="27" xfId="0" applyNumberFormat="1" applyFont="1" applyFill="1" applyBorder="1"/>
    <xf numFmtId="164" fontId="4" fillId="3" borderId="28" xfId="0" applyNumberFormat="1" applyFont="1" applyFill="1" applyBorder="1"/>
    <xf numFmtId="0" fontId="0" fillId="0" borderId="37" xfId="0" applyBorder="1"/>
    <xf numFmtId="164" fontId="2" fillId="2" borderId="5" xfId="0" applyNumberFormat="1" applyFont="1" applyFill="1" applyBorder="1"/>
    <xf numFmtId="164" fontId="4" fillId="2" borderId="2" xfId="0" applyNumberFormat="1" applyFont="1" applyFill="1" applyBorder="1"/>
    <xf numFmtId="164" fontId="2" fillId="0" borderId="5" xfId="0" applyNumberFormat="1" applyFont="1" applyBorder="1"/>
    <xf numFmtId="164" fontId="4" fillId="0" borderId="6" xfId="0" applyNumberFormat="1" applyFont="1" applyBorder="1"/>
    <xf numFmtId="164" fontId="2" fillId="0" borderId="1" xfId="0" applyNumberFormat="1" applyFont="1" applyBorder="1"/>
    <xf numFmtId="164" fontId="4" fillId="0" borderId="2" xfId="0" applyNumberFormat="1" applyFont="1" applyBorder="1"/>
    <xf numFmtId="0" fontId="4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8" borderId="13" xfId="0" applyFont="1" applyFill="1" applyBorder="1" applyAlignment="1">
      <alignment horizontal="center"/>
    </xf>
    <xf numFmtId="0" fontId="22" fillId="0" borderId="13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28" fillId="3" borderId="0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5" fillId="0" borderId="13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right"/>
    </xf>
    <xf numFmtId="0" fontId="47" fillId="0" borderId="13" xfId="0" applyFont="1" applyBorder="1" applyAlignment="1">
      <alignment horizontal="center"/>
    </xf>
    <xf numFmtId="0" fontId="47" fillId="6" borderId="13" xfId="0" applyFont="1" applyFill="1" applyBorder="1" applyAlignment="1">
      <alignment horizontal="center"/>
    </xf>
    <xf numFmtId="0" fontId="47" fillId="3" borderId="13" xfId="0" applyFont="1" applyFill="1" applyBorder="1" applyAlignment="1">
      <alignment horizontal="center"/>
    </xf>
    <xf numFmtId="0" fontId="47" fillId="13" borderId="13" xfId="0" applyFont="1" applyFill="1" applyBorder="1" applyAlignment="1">
      <alignment horizontal="center"/>
    </xf>
    <xf numFmtId="0" fontId="45" fillId="8" borderId="13" xfId="0" applyFont="1" applyFill="1" applyBorder="1" applyAlignment="1">
      <alignment horizontal="center"/>
    </xf>
    <xf numFmtId="0" fontId="0" fillId="8" borderId="13" xfId="0" applyFill="1" applyBorder="1"/>
    <xf numFmtId="0" fontId="18" fillId="8" borderId="13" xfId="0" applyFont="1" applyFill="1" applyBorder="1"/>
    <xf numFmtId="0" fontId="18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18" fillId="13" borderId="13" xfId="0" applyFont="1" applyFill="1" applyBorder="1" applyAlignment="1">
      <alignment horizontal="center"/>
    </xf>
    <xf numFmtId="0" fontId="37" fillId="9" borderId="13" xfId="0" applyFont="1" applyFill="1" applyBorder="1" applyAlignment="1">
      <alignment horizontal="center"/>
    </xf>
    <xf numFmtId="0" fontId="45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35" fillId="9" borderId="13" xfId="0" applyFont="1" applyFill="1" applyBorder="1" applyAlignment="1">
      <alignment horizontal="center"/>
    </xf>
    <xf numFmtId="0" fontId="0" fillId="9" borderId="13" xfId="0" applyFill="1" applyBorder="1"/>
    <xf numFmtId="0" fontId="36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center"/>
    </xf>
    <xf numFmtId="0" fontId="42" fillId="0" borderId="13" xfId="0" applyFont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7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36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7" fillId="9" borderId="0" xfId="0" applyFont="1" applyFill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4" fillId="3" borderId="2" xfId="0" applyNumberFormat="1" applyFont="1" applyFill="1" applyBorder="1"/>
    <xf numFmtId="166" fontId="22" fillId="0" borderId="13" xfId="0" applyNumberFormat="1" applyFont="1" applyBorder="1"/>
    <xf numFmtId="164" fontId="2" fillId="11" borderId="8" xfId="0" applyNumberFormat="1" applyFont="1" applyFill="1" applyBorder="1"/>
    <xf numFmtId="164" fontId="4" fillId="11" borderId="11" xfId="0" applyNumberFormat="1" applyFont="1" applyFill="1" applyBorder="1"/>
    <xf numFmtId="164" fontId="4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4" fillId="11" borderId="28" xfId="0" applyNumberFormat="1" applyFont="1" applyFill="1" applyBorder="1"/>
    <xf numFmtId="0" fontId="4" fillId="13" borderId="14" xfId="0" applyFont="1" applyFill="1" applyBorder="1"/>
    <xf numFmtId="0" fontId="48" fillId="0" borderId="13" xfId="0" applyFont="1" applyBorder="1" applyAlignment="1">
      <alignment horizontal="center"/>
    </xf>
    <xf numFmtId="0" fontId="20" fillId="0" borderId="0" xfId="0" applyFont="1" applyAlignment="1">
      <alignment horizontal="center"/>
    </xf>
    <xf numFmtId="164" fontId="14" fillId="3" borderId="10" xfId="0" applyNumberFormat="1" applyFont="1" applyFill="1" applyBorder="1" applyAlignment="1">
      <alignment horizontal="center"/>
    </xf>
    <xf numFmtId="0" fontId="22" fillId="0" borderId="13" xfId="0" applyFont="1" applyBorder="1" applyAlignment="1">
      <alignment horizontal="left"/>
    </xf>
    <xf numFmtId="0" fontId="40" fillId="3" borderId="1" xfId="0" applyFont="1" applyFill="1" applyBorder="1" applyAlignment="1">
      <alignment horizontal="center"/>
    </xf>
    <xf numFmtId="0" fontId="40" fillId="14" borderId="1" xfId="0" applyFont="1" applyFill="1" applyBorder="1" applyAlignment="1">
      <alignment horizontal="center"/>
    </xf>
    <xf numFmtId="164" fontId="49" fillId="14" borderId="2" xfId="0" applyNumberFormat="1" applyFont="1" applyFill="1" applyBorder="1" applyAlignment="1">
      <alignment horizontal="center"/>
    </xf>
    <xf numFmtId="0" fontId="11" fillId="15" borderId="9" xfId="0" applyFont="1" applyFill="1" applyBorder="1" applyAlignment="1">
      <alignment horizontal="center"/>
    </xf>
    <xf numFmtId="164" fontId="8" fillId="15" borderId="2" xfId="0" applyNumberFormat="1" applyFont="1" applyFill="1" applyBorder="1" applyAlignment="1">
      <alignment horizontal="center"/>
    </xf>
    <xf numFmtId="0" fontId="12" fillId="15" borderId="9" xfId="0" applyFont="1" applyFill="1" applyBorder="1" applyAlignment="1">
      <alignment horizontal="center"/>
    </xf>
    <xf numFmtId="164" fontId="8" fillId="15" borderId="10" xfId="0" applyNumberFormat="1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50" fillId="0" borderId="0" xfId="0" applyFont="1"/>
    <xf numFmtId="49" fontId="50" fillId="0" borderId="0" xfId="0" applyNumberFormat="1" applyFont="1" applyAlignment="1">
      <alignment horizontal="center"/>
    </xf>
    <xf numFmtId="0" fontId="40" fillId="16" borderId="1" xfId="0" applyFont="1" applyFill="1" applyBorder="1" applyAlignment="1">
      <alignment horizontal="center"/>
    </xf>
    <xf numFmtId="164" fontId="40" fillId="16" borderId="2" xfId="0" applyNumberFormat="1" applyFont="1" applyFill="1" applyBorder="1" applyAlignment="1">
      <alignment horizontal="center"/>
    </xf>
    <xf numFmtId="0" fontId="38" fillId="9" borderId="13" xfId="0" applyFont="1" applyFill="1" applyBorder="1" applyAlignment="1">
      <alignment horizontal="center"/>
    </xf>
    <xf numFmtId="166" fontId="22" fillId="3" borderId="13" xfId="0" applyNumberFormat="1" applyFont="1" applyFill="1" applyBorder="1"/>
    <xf numFmtId="1" fontId="22" fillId="2" borderId="13" xfId="0" applyNumberFormat="1" applyFont="1" applyFill="1" applyBorder="1" applyAlignment="1">
      <alignment horizontal="center"/>
    </xf>
    <xf numFmtId="0" fontId="22" fillId="3" borderId="16" xfId="0" applyFont="1" applyFill="1" applyBorder="1"/>
    <xf numFmtId="0" fontId="22" fillId="3" borderId="17" xfId="0" applyFont="1" applyFill="1" applyBorder="1" applyAlignment="1">
      <alignment horizontal="right"/>
    </xf>
    <xf numFmtId="0" fontId="34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4" fillId="3" borderId="11" xfId="0" applyNumberFormat="1" applyFont="1" applyFill="1" applyBorder="1"/>
    <xf numFmtId="164" fontId="2" fillId="3" borderId="8" xfId="0" applyNumberFormat="1" applyFont="1" applyFill="1" applyBorder="1"/>
    <xf numFmtId="164" fontId="4" fillId="3" borderId="12" xfId="0" applyNumberFormat="1" applyFont="1" applyFill="1" applyBorder="1"/>
    <xf numFmtId="164" fontId="2" fillId="3" borderId="27" xfId="0" applyNumberFormat="1" applyFont="1" applyFill="1" applyBorder="1"/>
    <xf numFmtId="164" fontId="4" fillId="3" borderId="28" xfId="0" applyNumberFormat="1" applyFont="1" applyFill="1" applyBorder="1"/>
    <xf numFmtId="164" fontId="2" fillId="11" borderId="8" xfId="0" applyNumberFormat="1" applyFont="1" applyFill="1" applyBorder="1"/>
    <xf numFmtId="164" fontId="4" fillId="11" borderId="11" xfId="0" applyNumberFormat="1" applyFont="1" applyFill="1" applyBorder="1"/>
    <xf numFmtId="164" fontId="4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4" fillId="11" borderId="28" xfId="0" applyNumberFormat="1" applyFont="1" applyFill="1" applyBorder="1"/>
    <xf numFmtId="164" fontId="2" fillId="7" borderId="8" xfId="0" applyNumberFormat="1" applyFont="1" applyFill="1" applyBorder="1"/>
    <xf numFmtId="164" fontId="4" fillId="7" borderId="11" xfId="0" applyNumberFormat="1" applyFont="1" applyFill="1" applyBorder="1"/>
    <xf numFmtId="164" fontId="4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8" xfId="0" applyNumberFormat="1" applyFont="1" applyFill="1" applyBorder="1"/>
    <xf numFmtId="164" fontId="4" fillId="3" borderId="25" xfId="0" applyNumberFormat="1" applyFont="1" applyFill="1" applyBorder="1"/>
    <xf numFmtId="164" fontId="4" fillId="3" borderId="24" xfId="0" applyNumberFormat="1" applyFont="1" applyFill="1" applyBorder="1"/>
    <xf numFmtId="164" fontId="2" fillId="3" borderId="26" xfId="0" applyNumberFormat="1" applyFont="1" applyFill="1" applyBorder="1"/>
    <xf numFmtId="0" fontId="15" fillId="12" borderId="18" xfId="0" applyFont="1" applyFill="1" applyBorder="1" applyAlignment="1">
      <alignment horizontal="center" vertical="center"/>
    </xf>
    <xf numFmtId="0" fontId="15" fillId="12" borderId="19" xfId="0" applyFont="1" applyFill="1" applyBorder="1" applyAlignment="1">
      <alignment horizontal="center" vertical="center"/>
    </xf>
    <xf numFmtId="164" fontId="9" fillId="3" borderId="30" xfId="0" applyNumberFormat="1" applyFont="1" applyFill="1" applyBorder="1" applyAlignment="1">
      <alignment horizontal="center" vertical="center"/>
    </xf>
    <xf numFmtId="164" fontId="9" fillId="3" borderId="31" xfId="0" applyNumberFormat="1" applyFont="1" applyFill="1" applyBorder="1" applyAlignment="1">
      <alignment horizontal="center" vertical="center"/>
    </xf>
    <xf numFmtId="164" fontId="9" fillId="3" borderId="26" xfId="0" applyNumberFormat="1" applyFont="1" applyFill="1" applyBorder="1" applyAlignment="1">
      <alignment horizontal="center" vertical="center"/>
    </xf>
    <xf numFmtId="164" fontId="9" fillId="3" borderId="25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5" fillId="7" borderId="19" xfId="0" applyFont="1" applyFill="1" applyBorder="1" applyAlignment="1">
      <alignment horizontal="center" vertical="center"/>
    </xf>
    <xf numFmtId="164" fontId="9" fillId="17" borderId="26" xfId="0" applyNumberFormat="1" applyFont="1" applyFill="1" applyBorder="1" applyAlignment="1">
      <alignment horizontal="center" vertical="center"/>
    </xf>
    <xf numFmtId="164" fontId="9" fillId="17" borderId="25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12" borderId="26" xfId="0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/>
    </xf>
    <xf numFmtId="0" fontId="15" fillId="12" borderId="19" xfId="0" applyFont="1" applyFill="1" applyBorder="1" applyAlignment="1">
      <alignment horizontal="center" vertical="center"/>
    </xf>
    <xf numFmtId="164" fontId="9" fillId="11" borderId="30" xfId="0" applyNumberFormat="1" applyFont="1" applyFill="1" applyBorder="1" applyAlignment="1">
      <alignment horizontal="center" vertical="center"/>
    </xf>
    <xf numFmtId="164" fontId="9" fillId="11" borderId="31" xfId="0" applyNumberFormat="1" applyFont="1" applyFill="1" applyBorder="1" applyAlignment="1">
      <alignment horizontal="center" vertical="center"/>
    </xf>
    <xf numFmtId="164" fontId="9" fillId="8" borderId="30" xfId="0" applyNumberFormat="1" applyFont="1" applyFill="1" applyBorder="1" applyAlignment="1">
      <alignment horizontal="center" vertical="center"/>
    </xf>
    <xf numFmtId="164" fontId="9" fillId="8" borderId="31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64" fontId="9" fillId="8" borderId="26" xfId="0" applyNumberFormat="1" applyFont="1" applyFill="1" applyBorder="1" applyAlignment="1">
      <alignment horizontal="center" vertical="center"/>
    </xf>
    <xf numFmtId="164" fontId="9" fillId="8" borderId="25" xfId="0" applyNumberFormat="1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3" fillId="0" borderId="26" xfId="0" applyNumberFormat="1" applyFont="1" applyBorder="1" applyAlignment="1">
      <alignment horizontal="center" vertical="center"/>
    </xf>
    <xf numFmtId="164" fontId="23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3" fillId="0" borderId="24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33" fillId="9" borderId="12" xfId="0" applyFont="1" applyFill="1" applyBorder="1" applyAlignment="1">
      <alignment horizontal="center" vertical="center"/>
    </xf>
    <xf numFmtId="0" fontId="17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2" fillId="10" borderId="13" xfId="0" applyFont="1" applyFill="1" applyBorder="1" applyAlignment="1">
      <alignment horizontal="center"/>
    </xf>
    <xf numFmtId="0" fontId="10" fillId="7" borderId="29" xfId="0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/>
    </xf>
    <xf numFmtId="0" fontId="10" fillId="12" borderId="29" xfId="0" applyFont="1" applyFill="1" applyBorder="1" applyAlignment="1">
      <alignment horizontal="center" vertical="center"/>
    </xf>
    <xf numFmtId="0" fontId="10" fillId="12" borderId="2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CCFF99"/>
      <color rgb="FFFFFF99"/>
      <color rgb="FF008000"/>
      <color rgb="FFFFFF66"/>
      <color rgb="FF99CCFF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AF17" sqref="AF17"/>
    </sheetView>
  </sheetViews>
  <sheetFormatPr defaultColWidth="8.7109375" defaultRowHeight="17.25"/>
  <cols>
    <col min="1" max="1" width="3.42578125" style="69" customWidth="1"/>
    <col min="2" max="3" width="6" style="27" customWidth="1"/>
    <col min="4" max="4" width="12.5703125" style="27" customWidth="1"/>
    <col min="5" max="5" width="0.85546875" style="25" customWidth="1"/>
    <col min="6" max="6" width="4.140625" style="26" customWidth="1"/>
    <col min="7" max="21" width="4.5703125" style="27" customWidth="1"/>
    <col min="22" max="25" width="4.42578125" style="27" bestFit="1" customWidth="1"/>
    <col min="26" max="26" width="5.7109375" style="27" bestFit="1" customWidth="1"/>
    <col min="27" max="27" width="4.42578125" style="27" bestFit="1" customWidth="1"/>
    <col min="28" max="28" width="5.7109375" style="27" bestFit="1" customWidth="1"/>
    <col min="29" max="30" width="5.7109375" style="27" customWidth="1"/>
    <col min="31" max="31" width="5.5703125" style="27" customWidth="1"/>
    <col min="32" max="16384" width="8.7109375" style="27"/>
  </cols>
  <sheetData>
    <row r="1" spans="1:30">
      <c r="B1" s="23" t="s">
        <v>0</v>
      </c>
      <c r="C1" s="111"/>
      <c r="D1" s="24"/>
      <c r="F1" s="107"/>
      <c r="R1" s="28" t="str">
        <f>'Podle ELO'!Q1</f>
        <v>2016 jarní část</v>
      </c>
    </row>
    <row r="2" spans="1:30">
      <c r="B2" s="23"/>
      <c r="C2" s="118"/>
      <c r="D2" s="24"/>
      <c r="F2" s="107"/>
    </row>
    <row r="3" spans="1:30" ht="18" thickBot="1">
      <c r="A3" s="82" t="s">
        <v>71</v>
      </c>
      <c r="B3" s="83"/>
      <c r="C3" s="83"/>
      <c r="D3" s="83"/>
    </row>
    <row r="4" spans="1:30" s="31" customFormat="1">
      <c r="A4" s="72"/>
      <c r="B4" s="302" t="s">
        <v>2</v>
      </c>
      <c r="C4" s="303"/>
      <c r="D4" s="29" t="s">
        <v>3</v>
      </c>
      <c r="E4" s="30"/>
      <c r="F4" s="105" t="s">
        <v>15</v>
      </c>
      <c r="G4" s="324" t="s">
        <v>4</v>
      </c>
      <c r="H4" s="303"/>
      <c r="I4" s="302" t="s">
        <v>5</v>
      </c>
      <c r="J4" s="303"/>
      <c r="K4" s="302" t="s">
        <v>6</v>
      </c>
      <c r="L4" s="303"/>
      <c r="M4" s="302" t="s">
        <v>7</v>
      </c>
      <c r="N4" s="303"/>
      <c r="O4" s="302" t="s">
        <v>8</v>
      </c>
      <c r="P4" s="303"/>
      <c r="Q4" s="302" t="s">
        <v>9</v>
      </c>
      <c r="R4" s="303"/>
      <c r="S4" s="302" t="s">
        <v>10</v>
      </c>
      <c r="T4" s="303"/>
      <c r="U4" s="302" t="s">
        <v>11</v>
      </c>
      <c r="V4" s="303"/>
      <c r="W4" s="302" t="s">
        <v>12</v>
      </c>
      <c r="X4" s="303"/>
      <c r="Y4" s="302" t="s">
        <v>13</v>
      </c>
      <c r="Z4" s="303"/>
      <c r="AA4" s="302" t="s">
        <v>14</v>
      </c>
      <c r="AB4" s="303"/>
      <c r="AC4" s="302" t="s">
        <v>242</v>
      </c>
      <c r="AD4" s="303"/>
    </row>
    <row r="5" spans="1:30" s="31" customFormat="1" ht="18" thickBot="1">
      <c r="A5" s="73"/>
      <c r="B5" s="119" t="s">
        <v>119</v>
      </c>
      <c r="C5" s="120" t="s">
        <v>120</v>
      </c>
      <c r="D5" s="68" t="s">
        <v>1</v>
      </c>
      <c r="E5" s="32"/>
      <c r="F5" s="106" t="s">
        <v>70</v>
      </c>
      <c r="G5" s="325" t="s">
        <v>230</v>
      </c>
      <c r="H5" s="305"/>
      <c r="I5" s="304" t="s">
        <v>231</v>
      </c>
      <c r="J5" s="305"/>
      <c r="K5" s="304" t="s">
        <v>232</v>
      </c>
      <c r="L5" s="305"/>
      <c r="M5" s="304" t="s">
        <v>233</v>
      </c>
      <c r="N5" s="305"/>
      <c r="O5" s="304" t="s">
        <v>234</v>
      </c>
      <c r="P5" s="305"/>
      <c r="Q5" s="304" t="s">
        <v>235</v>
      </c>
      <c r="R5" s="305"/>
      <c r="S5" s="304" t="s">
        <v>236</v>
      </c>
      <c r="T5" s="305"/>
      <c r="U5" s="304" t="s">
        <v>237</v>
      </c>
      <c r="V5" s="305"/>
      <c r="W5" s="304" t="s">
        <v>238</v>
      </c>
      <c r="X5" s="305"/>
      <c r="Y5" s="304" t="s">
        <v>239</v>
      </c>
      <c r="Z5" s="305"/>
      <c r="AA5" s="304" t="s">
        <v>240</v>
      </c>
      <c r="AB5" s="305"/>
      <c r="AC5" s="304" t="s">
        <v>241</v>
      </c>
      <c r="AD5" s="305"/>
    </row>
    <row r="6" spans="1:30">
      <c r="A6" s="84" t="s">
        <v>19</v>
      </c>
      <c r="B6" s="306">
        <v>2</v>
      </c>
      <c r="C6" s="307"/>
      <c r="D6" s="80" t="s">
        <v>212</v>
      </c>
      <c r="E6" s="45"/>
      <c r="F6" s="308">
        <v>1</v>
      </c>
      <c r="G6" s="40">
        <v>6</v>
      </c>
      <c r="H6" s="326">
        <v>2</v>
      </c>
      <c r="I6" s="40">
        <v>3</v>
      </c>
      <c r="J6" s="326">
        <v>3</v>
      </c>
      <c r="K6" s="40">
        <v>1</v>
      </c>
      <c r="L6" s="326">
        <v>3.5</v>
      </c>
      <c r="M6" s="39">
        <v>4</v>
      </c>
      <c r="N6" s="326">
        <v>4.5</v>
      </c>
      <c r="O6" s="35"/>
      <c r="P6" s="298"/>
      <c r="Q6" s="39"/>
      <c r="R6" s="298"/>
      <c r="S6" s="40"/>
      <c r="T6" s="298"/>
      <c r="U6" s="39"/>
      <c r="V6" s="298"/>
      <c r="W6" s="40"/>
      <c r="X6" s="298"/>
      <c r="Y6" s="40"/>
      <c r="Z6" s="298"/>
      <c r="AA6" s="39"/>
      <c r="AB6" s="298"/>
      <c r="AC6" s="39"/>
      <c r="AD6" s="298"/>
    </row>
    <row r="7" spans="1:30" ht="18" thickBot="1">
      <c r="A7" s="85"/>
      <c r="B7" s="121">
        <v>2069</v>
      </c>
      <c r="C7" s="125">
        <v>1971</v>
      </c>
      <c r="D7" s="81" t="s">
        <v>213</v>
      </c>
      <c r="E7" s="46"/>
      <c r="F7" s="309"/>
      <c r="G7" s="37">
        <v>1</v>
      </c>
      <c r="H7" s="327"/>
      <c r="I7" s="37">
        <v>1</v>
      </c>
      <c r="J7" s="327"/>
      <c r="K7" s="37">
        <v>0.5</v>
      </c>
      <c r="L7" s="327"/>
      <c r="M7" s="37">
        <v>1</v>
      </c>
      <c r="N7" s="327"/>
      <c r="O7" s="38"/>
      <c r="P7" s="299"/>
      <c r="Q7" s="37"/>
      <c r="R7" s="299"/>
      <c r="S7" s="38"/>
      <c r="T7" s="299"/>
      <c r="U7" s="38"/>
      <c r="V7" s="299"/>
      <c r="W7" s="38"/>
      <c r="X7" s="299"/>
      <c r="Y7" s="38"/>
      <c r="Z7" s="299"/>
      <c r="AA7" s="37"/>
      <c r="AB7" s="299"/>
      <c r="AC7" s="37"/>
      <c r="AD7" s="299"/>
    </row>
    <row r="8" spans="1:30">
      <c r="A8" s="84" t="s">
        <v>20</v>
      </c>
      <c r="B8" s="306">
        <v>4</v>
      </c>
      <c r="C8" s="307"/>
      <c r="D8" s="80" t="s">
        <v>245</v>
      </c>
      <c r="E8" s="45"/>
      <c r="F8" s="308">
        <v>1</v>
      </c>
      <c r="G8" s="34">
        <v>10</v>
      </c>
      <c r="H8" s="322">
        <v>2</v>
      </c>
      <c r="I8" s="262">
        <v>3</v>
      </c>
      <c r="J8" s="326">
        <v>3</v>
      </c>
      <c r="K8" s="35">
        <v>8</v>
      </c>
      <c r="L8" s="326">
        <v>4</v>
      </c>
      <c r="M8" s="34">
        <v>2</v>
      </c>
      <c r="N8" s="310">
        <v>4</v>
      </c>
      <c r="O8" s="39"/>
      <c r="P8" s="298"/>
      <c r="Q8" s="257"/>
      <c r="R8" s="298"/>
      <c r="S8" s="39"/>
      <c r="T8" s="298"/>
      <c r="U8" s="40"/>
      <c r="V8" s="298"/>
      <c r="W8" s="39"/>
      <c r="X8" s="298"/>
      <c r="Y8" s="40"/>
      <c r="Z8" s="300"/>
      <c r="AA8" s="39"/>
      <c r="AB8" s="298"/>
      <c r="AC8" s="39"/>
      <c r="AD8" s="298"/>
    </row>
    <row r="9" spans="1:30" ht="18" thickBot="1">
      <c r="A9" s="85"/>
      <c r="B9" s="121">
        <v>1969</v>
      </c>
      <c r="C9" s="125">
        <v>2039</v>
      </c>
      <c r="D9" s="81" t="s">
        <v>251</v>
      </c>
      <c r="E9" s="46"/>
      <c r="F9" s="309"/>
      <c r="G9" s="38">
        <v>1</v>
      </c>
      <c r="H9" s="323"/>
      <c r="I9" s="263">
        <v>1</v>
      </c>
      <c r="J9" s="327"/>
      <c r="K9" s="38">
        <v>1</v>
      </c>
      <c r="L9" s="327"/>
      <c r="M9" s="38">
        <v>0</v>
      </c>
      <c r="N9" s="311"/>
      <c r="O9" s="37"/>
      <c r="P9" s="299"/>
      <c r="Q9" s="38"/>
      <c r="R9" s="299"/>
      <c r="S9" s="38"/>
      <c r="T9" s="299"/>
      <c r="U9" s="37"/>
      <c r="V9" s="299"/>
      <c r="W9" s="37"/>
      <c r="X9" s="299"/>
      <c r="Y9" s="37"/>
      <c r="Z9" s="301"/>
      <c r="AA9" s="37"/>
      <c r="AB9" s="299"/>
      <c r="AC9" s="37"/>
      <c r="AD9" s="299"/>
    </row>
    <row r="10" spans="1:30">
      <c r="A10" s="84" t="s">
        <v>21</v>
      </c>
      <c r="B10" s="306">
        <v>1</v>
      </c>
      <c r="C10" s="307"/>
      <c r="D10" s="80" t="s">
        <v>256</v>
      </c>
      <c r="E10" s="45"/>
      <c r="F10" s="308">
        <v>1</v>
      </c>
      <c r="G10" s="258" t="s">
        <v>214</v>
      </c>
      <c r="H10" s="300">
        <v>1</v>
      </c>
      <c r="I10" s="35">
        <v>6</v>
      </c>
      <c r="J10" s="310">
        <v>2</v>
      </c>
      <c r="K10" s="39">
        <v>2</v>
      </c>
      <c r="L10" s="320">
        <v>2.5</v>
      </c>
      <c r="M10" s="34">
        <v>7</v>
      </c>
      <c r="N10" s="320">
        <v>3.5</v>
      </c>
      <c r="O10" s="40"/>
      <c r="P10" s="300"/>
      <c r="Q10" s="40"/>
      <c r="R10" s="298"/>
      <c r="S10" s="34"/>
      <c r="T10" s="300"/>
      <c r="U10" s="39"/>
      <c r="V10" s="300"/>
      <c r="W10" s="40"/>
      <c r="X10" s="300"/>
      <c r="Y10" s="39"/>
      <c r="Z10" s="300"/>
      <c r="AA10" s="40"/>
      <c r="AB10" s="298"/>
      <c r="AC10" s="40"/>
      <c r="AD10" s="298"/>
    </row>
    <row r="11" spans="1:30" ht="18" thickBot="1">
      <c r="A11" s="85"/>
      <c r="B11" s="121">
        <v>2075</v>
      </c>
      <c r="C11" s="125">
        <v>1944</v>
      </c>
      <c r="D11" s="81" t="s">
        <v>285</v>
      </c>
      <c r="E11" s="46"/>
      <c r="F11" s="309"/>
      <c r="G11" s="259">
        <v>0</v>
      </c>
      <c r="H11" s="301"/>
      <c r="I11" s="38">
        <v>1</v>
      </c>
      <c r="J11" s="311"/>
      <c r="K11" s="38">
        <v>0.5</v>
      </c>
      <c r="L11" s="321"/>
      <c r="M11" s="38">
        <v>1</v>
      </c>
      <c r="N11" s="321"/>
      <c r="O11" s="38"/>
      <c r="P11" s="301"/>
      <c r="Q11" s="38"/>
      <c r="R11" s="299"/>
      <c r="S11" s="38"/>
      <c r="T11" s="301"/>
      <c r="U11" s="38"/>
      <c r="V11" s="301"/>
      <c r="W11" s="38"/>
      <c r="X11" s="301"/>
      <c r="Y11" s="38"/>
      <c r="Z11" s="301"/>
      <c r="AA11" s="38"/>
      <c r="AB11" s="299"/>
      <c r="AC11" s="38"/>
      <c r="AD11" s="299"/>
    </row>
    <row r="12" spans="1:30">
      <c r="A12" s="84" t="s">
        <v>22</v>
      </c>
      <c r="B12" s="306">
        <v>3</v>
      </c>
      <c r="C12" s="307"/>
      <c r="D12" s="80" t="s">
        <v>79</v>
      </c>
      <c r="E12" s="45"/>
      <c r="F12" s="308">
        <v>1</v>
      </c>
      <c r="G12" s="39">
        <v>8</v>
      </c>
      <c r="H12" s="322">
        <v>2</v>
      </c>
      <c r="I12" s="40">
        <v>2</v>
      </c>
      <c r="J12" s="310">
        <v>2</v>
      </c>
      <c r="K12" s="262">
        <v>2</v>
      </c>
      <c r="L12" s="320">
        <v>2.5</v>
      </c>
      <c r="M12" s="40">
        <v>10</v>
      </c>
      <c r="N12" s="320">
        <v>3.5</v>
      </c>
      <c r="O12" s="39"/>
      <c r="P12" s="298"/>
      <c r="Q12" s="35"/>
      <c r="R12" s="300"/>
      <c r="S12" s="39"/>
      <c r="T12" s="300"/>
      <c r="U12" s="34"/>
      <c r="V12" s="298"/>
      <c r="W12" s="40"/>
      <c r="X12" s="298"/>
      <c r="Y12" s="39"/>
      <c r="Z12" s="298"/>
      <c r="AA12" s="40"/>
      <c r="AB12" s="300"/>
      <c r="AC12" s="40"/>
      <c r="AD12" s="300"/>
    </row>
    <row r="13" spans="1:30" ht="18" thickBot="1">
      <c r="A13" s="85"/>
      <c r="B13" s="121">
        <v>1996</v>
      </c>
      <c r="C13" s="125">
        <v>1969</v>
      </c>
      <c r="D13" s="81" t="s">
        <v>80</v>
      </c>
      <c r="E13" s="46"/>
      <c r="F13" s="309"/>
      <c r="G13" s="37">
        <v>1</v>
      </c>
      <c r="H13" s="323"/>
      <c r="I13" s="37">
        <v>0</v>
      </c>
      <c r="J13" s="311"/>
      <c r="K13" s="263">
        <v>0.5</v>
      </c>
      <c r="L13" s="321"/>
      <c r="M13" s="37">
        <v>1</v>
      </c>
      <c r="N13" s="321"/>
      <c r="O13" s="38"/>
      <c r="P13" s="299"/>
      <c r="Q13" s="38"/>
      <c r="R13" s="301"/>
      <c r="S13" s="38"/>
      <c r="T13" s="301"/>
      <c r="U13" s="38"/>
      <c r="V13" s="299"/>
      <c r="W13" s="38"/>
      <c r="X13" s="299"/>
      <c r="Y13" s="38"/>
      <c r="Z13" s="299"/>
      <c r="AA13" s="38"/>
      <c r="AB13" s="301"/>
      <c r="AC13" s="38"/>
      <c r="AD13" s="301"/>
    </row>
    <row r="14" spans="1:30">
      <c r="A14" s="84" t="s">
        <v>23</v>
      </c>
      <c r="B14" s="306">
        <v>9</v>
      </c>
      <c r="C14" s="307"/>
      <c r="D14" s="80" t="s">
        <v>276</v>
      </c>
      <c r="E14" s="45"/>
      <c r="F14" s="308">
        <v>1</v>
      </c>
      <c r="G14" s="262">
        <v>13</v>
      </c>
      <c r="H14" s="298">
        <v>2</v>
      </c>
      <c r="I14" s="258" t="s">
        <v>214</v>
      </c>
      <c r="J14" s="298">
        <v>2</v>
      </c>
      <c r="K14" s="268" t="s">
        <v>214</v>
      </c>
      <c r="L14" s="298">
        <v>3</v>
      </c>
      <c r="M14" s="35">
        <v>12</v>
      </c>
      <c r="N14" s="320">
        <v>3.5</v>
      </c>
      <c r="O14" s="34"/>
      <c r="P14" s="298"/>
      <c r="Q14" s="35"/>
      <c r="R14" s="298"/>
      <c r="S14" s="34"/>
      <c r="T14" s="298"/>
      <c r="U14" s="39"/>
      <c r="V14" s="298"/>
      <c r="W14" s="40"/>
      <c r="X14" s="300"/>
      <c r="Y14" s="40"/>
      <c r="Z14" s="300"/>
      <c r="AA14" s="39"/>
      <c r="AB14" s="300"/>
      <c r="AC14" s="39"/>
      <c r="AD14" s="300"/>
    </row>
    <row r="15" spans="1:30" ht="18" thickBot="1">
      <c r="A15" s="85"/>
      <c r="B15" s="121">
        <v>1578</v>
      </c>
      <c r="C15" s="125">
        <v>1531</v>
      </c>
      <c r="D15" s="81" t="s">
        <v>283</v>
      </c>
      <c r="E15" s="46"/>
      <c r="F15" s="309"/>
      <c r="G15" s="263">
        <v>1</v>
      </c>
      <c r="H15" s="299"/>
      <c r="I15" s="259">
        <v>0</v>
      </c>
      <c r="J15" s="299"/>
      <c r="K15" s="269" t="s">
        <v>261</v>
      </c>
      <c r="L15" s="299"/>
      <c r="M15" s="38">
        <v>0.5</v>
      </c>
      <c r="N15" s="321"/>
      <c r="O15" s="38"/>
      <c r="P15" s="299"/>
      <c r="Q15" s="38"/>
      <c r="R15" s="299"/>
      <c r="S15" s="38"/>
      <c r="T15" s="299"/>
      <c r="U15" s="38"/>
      <c r="V15" s="299"/>
      <c r="W15" s="38"/>
      <c r="X15" s="301"/>
      <c r="Y15" s="38"/>
      <c r="Z15" s="301"/>
      <c r="AA15" s="38"/>
      <c r="AB15" s="301"/>
      <c r="AC15" s="38"/>
      <c r="AD15" s="301"/>
    </row>
    <row r="16" spans="1:30">
      <c r="A16" s="84" t="s">
        <v>24</v>
      </c>
      <c r="B16" s="316">
        <v>13</v>
      </c>
      <c r="C16" s="317"/>
      <c r="D16" s="80" t="s">
        <v>163</v>
      </c>
      <c r="E16" s="45"/>
      <c r="F16" s="318">
        <v>0</v>
      </c>
      <c r="G16" s="35">
        <v>17</v>
      </c>
      <c r="H16" s="300">
        <v>1</v>
      </c>
      <c r="I16" s="39">
        <v>10</v>
      </c>
      <c r="J16" s="298">
        <v>1</v>
      </c>
      <c r="K16" s="34">
        <v>16</v>
      </c>
      <c r="L16" s="298">
        <v>2</v>
      </c>
      <c r="M16" s="40">
        <v>18</v>
      </c>
      <c r="N16" s="300">
        <v>3</v>
      </c>
      <c r="O16" s="39"/>
      <c r="P16" s="300"/>
      <c r="Q16" s="40"/>
      <c r="R16" s="298"/>
      <c r="S16" s="40"/>
      <c r="T16" s="298"/>
      <c r="U16" s="39"/>
      <c r="V16" s="300"/>
      <c r="W16" s="39"/>
      <c r="X16" s="300"/>
      <c r="Y16" s="39"/>
      <c r="Z16" s="300"/>
      <c r="AA16" s="40"/>
      <c r="AB16" s="298"/>
      <c r="AC16" s="40"/>
      <c r="AD16" s="298"/>
    </row>
    <row r="17" spans="1:30" ht="18" thickBot="1">
      <c r="A17" s="85"/>
      <c r="B17" s="121">
        <v>1471</v>
      </c>
      <c r="C17" s="125">
        <v>1448</v>
      </c>
      <c r="D17" s="81" t="s">
        <v>164</v>
      </c>
      <c r="E17" s="46"/>
      <c r="F17" s="319"/>
      <c r="G17" s="38">
        <v>1</v>
      </c>
      <c r="H17" s="301"/>
      <c r="I17" s="38">
        <v>0</v>
      </c>
      <c r="J17" s="299"/>
      <c r="K17" s="38">
        <v>1</v>
      </c>
      <c r="L17" s="299"/>
      <c r="M17" s="38">
        <v>1</v>
      </c>
      <c r="N17" s="301"/>
      <c r="O17" s="38"/>
      <c r="P17" s="301"/>
      <c r="Q17" s="38"/>
      <c r="R17" s="299"/>
      <c r="S17" s="38"/>
      <c r="T17" s="299"/>
      <c r="U17" s="38"/>
      <c r="V17" s="301"/>
      <c r="W17" s="38"/>
      <c r="X17" s="301"/>
      <c r="Y17" s="38"/>
      <c r="Z17" s="301"/>
      <c r="AA17" s="38"/>
      <c r="AB17" s="299"/>
      <c r="AC17" s="38"/>
      <c r="AD17" s="299"/>
    </row>
    <row r="18" spans="1:30">
      <c r="A18" s="84" t="s">
        <v>25</v>
      </c>
      <c r="B18" s="306">
        <v>6</v>
      </c>
      <c r="C18" s="307"/>
      <c r="D18" s="80" t="s">
        <v>160</v>
      </c>
      <c r="E18" s="45"/>
      <c r="F18" s="308">
        <v>1</v>
      </c>
      <c r="G18" s="39">
        <v>2</v>
      </c>
      <c r="H18" s="298">
        <v>1</v>
      </c>
      <c r="I18" s="34">
        <v>1</v>
      </c>
      <c r="J18" s="298">
        <v>1</v>
      </c>
      <c r="K18" s="39">
        <v>18</v>
      </c>
      <c r="L18" s="298">
        <v>1.5</v>
      </c>
      <c r="M18" s="40">
        <v>19</v>
      </c>
      <c r="N18" s="300">
        <v>2.5</v>
      </c>
      <c r="O18" s="39"/>
      <c r="P18" s="300"/>
      <c r="Q18" s="40"/>
      <c r="R18" s="298"/>
      <c r="S18" s="40"/>
      <c r="T18" s="298"/>
      <c r="U18" s="40"/>
      <c r="V18" s="298"/>
      <c r="W18" s="39"/>
      <c r="X18" s="298"/>
      <c r="Y18" s="39"/>
      <c r="Z18" s="298"/>
      <c r="AA18" s="39"/>
      <c r="AB18" s="298"/>
      <c r="AC18" s="39"/>
      <c r="AD18" s="298"/>
    </row>
    <row r="19" spans="1:30" ht="18" thickBot="1">
      <c r="A19" s="85"/>
      <c r="B19" s="121">
        <v>1722</v>
      </c>
      <c r="C19" s="125">
        <v>1672</v>
      </c>
      <c r="D19" s="81" t="s">
        <v>215</v>
      </c>
      <c r="E19" s="46"/>
      <c r="F19" s="309"/>
      <c r="G19" s="37">
        <v>0</v>
      </c>
      <c r="H19" s="299"/>
      <c r="I19" s="37">
        <v>0</v>
      </c>
      <c r="J19" s="299"/>
      <c r="K19" s="37">
        <v>0.5</v>
      </c>
      <c r="L19" s="299"/>
      <c r="M19" s="38">
        <v>1</v>
      </c>
      <c r="N19" s="301"/>
      <c r="O19" s="38"/>
      <c r="P19" s="301"/>
      <c r="Q19" s="38"/>
      <c r="R19" s="299"/>
      <c r="S19" s="38"/>
      <c r="T19" s="299"/>
      <c r="U19" s="38"/>
      <c r="V19" s="299"/>
      <c r="W19" s="38"/>
      <c r="X19" s="299"/>
      <c r="Y19" s="38"/>
      <c r="Z19" s="299"/>
      <c r="AA19" s="38"/>
      <c r="AB19" s="299"/>
      <c r="AC19" s="38"/>
      <c r="AD19" s="299"/>
    </row>
    <row r="20" spans="1:30">
      <c r="A20" s="84" t="s">
        <v>26</v>
      </c>
      <c r="B20" s="306">
        <v>7</v>
      </c>
      <c r="C20" s="307"/>
      <c r="D20" s="80" t="s">
        <v>257</v>
      </c>
      <c r="E20" s="45"/>
      <c r="F20" s="308">
        <v>1</v>
      </c>
      <c r="G20" s="258" t="s">
        <v>214</v>
      </c>
      <c r="H20" s="298">
        <v>1</v>
      </c>
      <c r="I20" s="39">
        <v>18</v>
      </c>
      <c r="J20" s="320">
        <v>1.5</v>
      </c>
      <c r="K20" s="40">
        <v>10</v>
      </c>
      <c r="L20" s="320">
        <v>2.5</v>
      </c>
      <c r="M20" s="34">
        <v>1</v>
      </c>
      <c r="N20" s="300">
        <v>2.5</v>
      </c>
      <c r="O20" s="39"/>
      <c r="P20" s="298"/>
      <c r="Q20" s="39"/>
      <c r="R20" s="298"/>
      <c r="S20" s="40"/>
      <c r="T20" s="298"/>
      <c r="U20" s="39"/>
      <c r="V20" s="298"/>
      <c r="W20" s="34"/>
      <c r="X20" s="298"/>
      <c r="Y20" s="35"/>
      <c r="Z20" s="298"/>
      <c r="AA20" s="40"/>
      <c r="AB20" s="298"/>
      <c r="AC20" s="40"/>
      <c r="AD20" s="298"/>
    </row>
    <row r="21" spans="1:30" ht="18" thickBot="1">
      <c r="A21" s="85"/>
      <c r="B21" s="121">
        <v>1709</v>
      </c>
      <c r="C21" s="125">
        <v>1762</v>
      </c>
      <c r="D21" s="81" t="s">
        <v>263</v>
      </c>
      <c r="E21" s="46"/>
      <c r="F21" s="309"/>
      <c r="G21" s="259">
        <v>0</v>
      </c>
      <c r="H21" s="299"/>
      <c r="I21" s="38">
        <v>0.5</v>
      </c>
      <c r="J21" s="321"/>
      <c r="K21" s="37">
        <v>1</v>
      </c>
      <c r="L21" s="321"/>
      <c r="M21" s="38">
        <v>0</v>
      </c>
      <c r="N21" s="301"/>
      <c r="O21" s="37"/>
      <c r="P21" s="299"/>
      <c r="Q21" s="37"/>
      <c r="R21" s="299"/>
      <c r="S21" s="37"/>
      <c r="T21" s="299"/>
      <c r="U21" s="37"/>
      <c r="V21" s="299"/>
      <c r="W21" s="38"/>
      <c r="X21" s="299"/>
      <c r="Y21" s="38"/>
      <c r="Z21" s="299"/>
      <c r="AA21" s="37"/>
      <c r="AB21" s="299"/>
      <c r="AC21" s="37"/>
      <c r="AD21" s="299"/>
    </row>
    <row r="22" spans="1:30">
      <c r="A22" s="84" t="s">
        <v>27</v>
      </c>
      <c r="B22" s="316">
        <v>11</v>
      </c>
      <c r="C22" s="317"/>
      <c r="D22" s="80" t="s">
        <v>143</v>
      </c>
      <c r="E22" s="45"/>
      <c r="F22" s="318">
        <v>0</v>
      </c>
      <c r="G22" s="268" t="s">
        <v>214</v>
      </c>
      <c r="H22" s="298">
        <v>1</v>
      </c>
      <c r="I22" s="40">
        <v>17</v>
      </c>
      <c r="J22" s="298">
        <v>1.5</v>
      </c>
      <c r="K22" s="35">
        <v>19</v>
      </c>
      <c r="L22" s="300">
        <v>1.5</v>
      </c>
      <c r="M22" s="39">
        <v>17</v>
      </c>
      <c r="N22" s="298">
        <v>2.5</v>
      </c>
      <c r="O22" s="39"/>
      <c r="P22" s="298"/>
      <c r="Q22" s="40"/>
      <c r="R22" s="298"/>
      <c r="S22" s="39"/>
      <c r="T22" s="298"/>
      <c r="U22" s="34"/>
      <c r="V22" s="300"/>
      <c r="W22" s="39"/>
      <c r="X22" s="298"/>
      <c r="Y22" s="34"/>
      <c r="Z22" s="298"/>
      <c r="AA22" s="39"/>
      <c r="AB22" s="300"/>
      <c r="AC22" s="39"/>
      <c r="AD22" s="300"/>
    </row>
    <row r="23" spans="1:30" ht="18" thickBot="1">
      <c r="A23" s="85"/>
      <c r="B23" s="121">
        <v>1519</v>
      </c>
      <c r="C23" s="125">
        <v>1576</v>
      </c>
      <c r="D23" s="81" t="s">
        <v>80</v>
      </c>
      <c r="E23" s="46"/>
      <c r="F23" s="319"/>
      <c r="G23" s="269" t="s">
        <v>261</v>
      </c>
      <c r="H23" s="299"/>
      <c r="I23" s="38">
        <v>0.5</v>
      </c>
      <c r="J23" s="299"/>
      <c r="K23" s="38">
        <v>0</v>
      </c>
      <c r="L23" s="301"/>
      <c r="M23" s="37" t="s">
        <v>261</v>
      </c>
      <c r="N23" s="299"/>
      <c r="O23" s="38"/>
      <c r="P23" s="299"/>
      <c r="Q23" s="38"/>
      <c r="R23" s="299"/>
      <c r="S23" s="38"/>
      <c r="T23" s="299"/>
      <c r="U23" s="38"/>
      <c r="V23" s="301"/>
      <c r="W23" s="38"/>
      <c r="X23" s="299"/>
      <c r="Y23" s="38"/>
      <c r="Z23" s="299"/>
      <c r="AA23" s="38"/>
      <c r="AB23" s="301"/>
      <c r="AC23" s="38"/>
      <c r="AD23" s="301"/>
    </row>
    <row r="24" spans="1:30">
      <c r="A24" s="84" t="s">
        <v>28</v>
      </c>
      <c r="B24" s="306">
        <v>8</v>
      </c>
      <c r="C24" s="307"/>
      <c r="D24" s="80" t="s">
        <v>183</v>
      </c>
      <c r="E24" s="45"/>
      <c r="F24" s="308">
        <v>1</v>
      </c>
      <c r="G24" s="34">
        <v>3</v>
      </c>
      <c r="H24" s="298">
        <v>1</v>
      </c>
      <c r="I24" s="258" t="s">
        <v>214</v>
      </c>
      <c r="J24" s="298">
        <v>1</v>
      </c>
      <c r="K24" s="40">
        <v>4</v>
      </c>
      <c r="L24" s="298">
        <v>1</v>
      </c>
      <c r="M24" s="35">
        <v>20</v>
      </c>
      <c r="N24" s="300">
        <v>2</v>
      </c>
      <c r="O24" s="257"/>
      <c r="P24" s="300"/>
      <c r="Q24" s="35"/>
      <c r="R24" s="298"/>
      <c r="S24" s="257"/>
      <c r="T24" s="298"/>
      <c r="U24" s="257"/>
      <c r="V24" s="298"/>
      <c r="W24" s="40"/>
      <c r="X24" s="298"/>
      <c r="Y24" s="39"/>
      <c r="Z24" s="298"/>
      <c r="AA24" s="257"/>
      <c r="AB24" s="298"/>
      <c r="AC24" s="257"/>
      <c r="AD24" s="298"/>
    </row>
    <row r="25" spans="1:30" ht="18" thickBot="1">
      <c r="A25" s="85"/>
      <c r="B25" s="121">
        <v>1645</v>
      </c>
      <c r="C25" s="125">
        <v>1684</v>
      </c>
      <c r="D25" s="81" t="s">
        <v>184</v>
      </c>
      <c r="E25" s="46"/>
      <c r="F25" s="309"/>
      <c r="G25" s="37">
        <v>0</v>
      </c>
      <c r="H25" s="299"/>
      <c r="I25" s="259">
        <v>0</v>
      </c>
      <c r="J25" s="299"/>
      <c r="K25" s="38">
        <v>0</v>
      </c>
      <c r="L25" s="299"/>
      <c r="M25" s="38">
        <v>1</v>
      </c>
      <c r="N25" s="301"/>
      <c r="O25" s="38"/>
      <c r="P25" s="301"/>
      <c r="Q25" s="38"/>
      <c r="R25" s="299"/>
      <c r="S25" s="38"/>
      <c r="T25" s="299"/>
      <c r="U25" s="38"/>
      <c r="V25" s="299"/>
      <c r="W25" s="38"/>
      <c r="X25" s="299"/>
      <c r="Y25" s="38"/>
      <c r="Z25" s="299"/>
      <c r="AA25" s="38"/>
      <c r="AB25" s="299"/>
      <c r="AC25" s="38"/>
      <c r="AD25" s="299"/>
    </row>
    <row r="26" spans="1:30">
      <c r="A26" s="84" t="s">
        <v>29</v>
      </c>
      <c r="B26" s="306">
        <v>10</v>
      </c>
      <c r="C26" s="307"/>
      <c r="D26" s="80" t="s">
        <v>82</v>
      </c>
      <c r="E26" s="45"/>
      <c r="F26" s="308">
        <v>1</v>
      </c>
      <c r="G26" s="39">
        <v>4</v>
      </c>
      <c r="H26" s="300">
        <v>1</v>
      </c>
      <c r="I26" s="34">
        <v>13</v>
      </c>
      <c r="J26" s="310">
        <v>2</v>
      </c>
      <c r="K26" s="35">
        <v>7</v>
      </c>
      <c r="L26" s="298">
        <v>2</v>
      </c>
      <c r="M26" s="39">
        <v>3</v>
      </c>
      <c r="N26" s="298">
        <v>2</v>
      </c>
      <c r="O26" s="40"/>
      <c r="P26" s="300"/>
      <c r="Q26" s="39"/>
      <c r="R26" s="298"/>
      <c r="S26" s="34"/>
      <c r="T26" s="298"/>
      <c r="U26" s="40"/>
      <c r="V26" s="298"/>
      <c r="W26" s="40"/>
      <c r="X26" s="298"/>
      <c r="Y26" s="40"/>
      <c r="Z26" s="298"/>
      <c r="AA26" s="40"/>
      <c r="AB26" s="300"/>
      <c r="AC26" s="40"/>
      <c r="AD26" s="300"/>
    </row>
    <row r="27" spans="1:30" ht="18" thickBot="1">
      <c r="A27" s="85"/>
      <c r="B27" s="121">
        <v>1560</v>
      </c>
      <c r="C27" s="125">
        <v>1581</v>
      </c>
      <c r="D27" s="81" t="s">
        <v>81</v>
      </c>
      <c r="E27" s="46"/>
      <c r="F27" s="309"/>
      <c r="G27" s="38">
        <v>0</v>
      </c>
      <c r="H27" s="301"/>
      <c r="I27" s="38">
        <v>1</v>
      </c>
      <c r="J27" s="311"/>
      <c r="K27" s="38">
        <v>0</v>
      </c>
      <c r="L27" s="299"/>
      <c r="M27" s="37">
        <v>0</v>
      </c>
      <c r="N27" s="299"/>
      <c r="O27" s="38"/>
      <c r="P27" s="301"/>
      <c r="Q27" s="38"/>
      <c r="R27" s="299"/>
      <c r="S27" s="38"/>
      <c r="T27" s="299"/>
      <c r="U27" s="37"/>
      <c r="V27" s="299"/>
      <c r="W27" s="37"/>
      <c r="X27" s="299"/>
      <c r="Y27" s="37"/>
      <c r="Z27" s="299"/>
      <c r="AA27" s="255"/>
      <c r="AB27" s="301"/>
      <c r="AC27" s="255"/>
      <c r="AD27" s="301"/>
    </row>
    <row r="28" spans="1:30">
      <c r="A28" s="84" t="s">
        <v>30</v>
      </c>
      <c r="B28" s="316">
        <v>14</v>
      </c>
      <c r="C28" s="317"/>
      <c r="D28" s="80" t="s">
        <v>121</v>
      </c>
      <c r="E28" s="45"/>
      <c r="F28" s="318">
        <v>0</v>
      </c>
      <c r="G28" s="34">
        <v>18</v>
      </c>
      <c r="H28" s="298">
        <v>0</v>
      </c>
      <c r="I28" s="40">
        <v>20</v>
      </c>
      <c r="J28" s="298">
        <v>0</v>
      </c>
      <c r="K28" s="39">
        <v>17</v>
      </c>
      <c r="L28" s="300">
        <v>1</v>
      </c>
      <c r="M28" s="39">
        <v>16</v>
      </c>
      <c r="N28" s="300">
        <v>2</v>
      </c>
      <c r="O28" s="40"/>
      <c r="P28" s="300"/>
      <c r="Q28" s="39"/>
      <c r="R28" s="300"/>
      <c r="S28" s="39"/>
      <c r="T28" s="300"/>
      <c r="U28" s="39"/>
      <c r="V28" s="300"/>
      <c r="W28" s="40"/>
      <c r="X28" s="300"/>
      <c r="Y28" s="34"/>
      <c r="Z28" s="300"/>
      <c r="AA28" s="39"/>
      <c r="AB28" s="300"/>
      <c r="AC28" s="39"/>
      <c r="AD28" s="300"/>
    </row>
    <row r="29" spans="1:30" ht="18" thickBot="1">
      <c r="A29" s="85"/>
      <c r="B29" s="121">
        <v>1442</v>
      </c>
      <c r="C29" s="125">
        <v>1432</v>
      </c>
      <c r="D29" s="81" t="s">
        <v>122</v>
      </c>
      <c r="E29" s="46"/>
      <c r="F29" s="319"/>
      <c r="G29" s="38">
        <v>0</v>
      </c>
      <c r="H29" s="299"/>
      <c r="I29" s="38">
        <v>0</v>
      </c>
      <c r="J29" s="299"/>
      <c r="K29" s="38">
        <v>1</v>
      </c>
      <c r="L29" s="301"/>
      <c r="M29" s="37">
        <v>1</v>
      </c>
      <c r="N29" s="301"/>
      <c r="O29" s="38"/>
      <c r="P29" s="301"/>
      <c r="Q29" s="38"/>
      <c r="R29" s="301"/>
      <c r="S29" s="38"/>
      <c r="T29" s="301"/>
      <c r="U29" s="38"/>
      <c r="V29" s="301"/>
      <c r="W29" s="37"/>
      <c r="X29" s="301"/>
      <c r="Y29" s="38"/>
      <c r="Z29" s="301"/>
      <c r="AA29" s="38"/>
      <c r="AB29" s="301"/>
      <c r="AC29" s="38"/>
      <c r="AD29" s="301"/>
    </row>
    <row r="30" spans="1:30">
      <c r="A30" s="84" t="s">
        <v>31</v>
      </c>
      <c r="B30" s="316">
        <v>18</v>
      </c>
      <c r="C30" s="317"/>
      <c r="D30" s="80" t="s">
        <v>246</v>
      </c>
      <c r="E30" s="44"/>
      <c r="F30" s="296">
        <v>0</v>
      </c>
      <c r="G30" s="39">
        <v>14</v>
      </c>
      <c r="H30" s="298">
        <v>1</v>
      </c>
      <c r="I30" s="40">
        <v>7</v>
      </c>
      <c r="J30" s="320">
        <v>1.5</v>
      </c>
      <c r="K30" s="40">
        <v>6</v>
      </c>
      <c r="L30" s="298">
        <v>2</v>
      </c>
      <c r="M30" s="39">
        <v>13</v>
      </c>
      <c r="N30" s="298">
        <v>2</v>
      </c>
      <c r="O30" s="40"/>
      <c r="P30" s="300"/>
      <c r="Q30" s="40"/>
      <c r="R30" s="300"/>
      <c r="S30" s="39"/>
      <c r="T30" s="300"/>
      <c r="U30" s="257"/>
      <c r="V30" s="300"/>
      <c r="W30" s="35"/>
      <c r="X30" s="300"/>
      <c r="Y30" s="257"/>
      <c r="Z30" s="300"/>
      <c r="AA30" s="257"/>
      <c r="AB30" s="300"/>
      <c r="AC30" s="257"/>
      <c r="AD30" s="300"/>
    </row>
    <row r="31" spans="1:30" ht="18" thickBot="1">
      <c r="A31" s="85"/>
      <c r="B31" s="121">
        <v>0</v>
      </c>
      <c r="C31" s="125">
        <v>1456</v>
      </c>
      <c r="D31" s="81" t="s">
        <v>253</v>
      </c>
      <c r="E31" s="44"/>
      <c r="F31" s="297"/>
      <c r="G31" s="38">
        <v>1</v>
      </c>
      <c r="H31" s="299"/>
      <c r="I31" s="37">
        <v>0.5</v>
      </c>
      <c r="J31" s="321"/>
      <c r="K31" s="37">
        <v>0.5</v>
      </c>
      <c r="L31" s="299"/>
      <c r="M31" s="38">
        <v>0</v>
      </c>
      <c r="N31" s="299"/>
      <c r="O31" s="38"/>
      <c r="P31" s="301"/>
      <c r="Q31" s="38"/>
      <c r="R31" s="301"/>
      <c r="S31" s="38"/>
      <c r="T31" s="301"/>
      <c r="U31" s="38"/>
      <c r="V31" s="301"/>
      <c r="W31" s="38"/>
      <c r="X31" s="301"/>
      <c r="Y31" s="38"/>
      <c r="Z31" s="301"/>
      <c r="AA31" s="38"/>
      <c r="AB31" s="301"/>
      <c r="AC31" s="38"/>
      <c r="AD31" s="301"/>
    </row>
    <row r="32" spans="1:30">
      <c r="A32" s="150" t="s">
        <v>32</v>
      </c>
      <c r="B32" s="316">
        <v>19</v>
      </c>
      <c r="C32" s="317"/>
      <c r="D32" s="80" t="s">
        <v>247</v>
      </c>
      <c r="E32" s="44"/>
      <c r="F32" s="296">
        <v>0</v>
      </c>
      <c r="G32" s="34">
        <v>16</v>
      </c>
      <c r="H32" s="298">
        <v>0</v>
      </c>
      <c r="I32" s="268" t="s">
        <v>214</v>
      </c>
      <c r="J32" s="298">
        <v>1</v>
      </c>
      <c r="K32" s="40">
        <v>11</v>
      </c>
      <c r="L32" s="298">
        <v>2</v>
      </c>
      <c r="M32" s="39">
        <v>6</v>
      </c>
      <c r="N32" s="298">
        <v>2</v>
      </c>
      <c r="O32" s="39"/>
      <c r="P32" s="300"/>
      <c r="Q32" s="39"/>
      <c r="R32" s="300"/>
      <c r="S32" s="257"/>
      <c r="T32" s="298"/>
      <c r="U32" s="40"/>
      <c r="V32" s="298"/>
      <c r="W32" s="39"/>
      <c r="X32" s="298"/>
      <c r="Y32" s="257"/>
      <c r="Z32" s="298"/>
      <c r="AA32" s="257"/>
      <c r="AB32" s="300"/>
      <c r="AC32" s="257"/>
      <c r="AD32" s="300"/>
    </row>
    <row r="33" spans="1:30" ht="18" thickBot="1">
      <c r="A33" s="151"/>
      <c r="B33" s="121">
        <v>0</v>
      </c>
      <c r="C33" s="125">
        <v>0</v>
      </c>
      <c r="D33" s="81" t="s">
        <v>254</v>
      </c>
      <c r="E33" s="44"/>
      <c r="F33" s="297"/>
      <c r="G33" s="38">
        <v>0</v>
      </c>
      <c r="H33" s="299"/>
      <c r="I33" s="269" t="s">
        <v>261</v>
      </c>
      <c r="J33" s="299"/>
      <c r="K33" s="37">
        <v>1</v>
      </c>
      <c r="L33" s="299"/>
      <c r="M33" s="37">
        <v>0</v>
      </c>
      <c r="N33" s="299"/>
      <c r="O33" s="38"/>
      <c r="P33" s="301"/>
      <c r="Q33" s="38"/>
      <c r="R33" s="301"/>
      <c r="S33" s="38"/>
      <c r="T33" s="299"/>
      <c r="U33" s="38"/>
      <c r="V33" s="299"/>
      <c r="W33" s="37"/>
      <c r="X33" s="299"/>
      <c r="Y33" s="38"/>
      <c r="Z33" s="299"/>
      <c r="AA33" s="38"/>
      <c r="AB33" s="301"/>
      <c r="AC33" s="38"/>
      <c r="AD33" s="301"/>
    </row>
    <row r="34" spans="1:30">
      <c r="A34" s="150" t="s">
        <v>33</v>
      </c>
      <c r="B34" s="353">
        <v>12</v>
      </c>
      <c r="C34" s="354"/>
      <c r="D34" s="80" t="s">
        <v>259</v>
      </c>
      <c r="E34" s="45"/>
      <c r="F34" s="318">
        <v>0</v>
      </c>
      <c r="G34" s="258" t="s">
        <v>214</v>
      </c>
      <c r="H34" s="298">
        <v>0</v>
      </c>
      <c r="I34" s="39">
        <v>16</v>
      </c>
      <c r="J34" s="298">
        <v>1</v>
      </c>
      <c r="K34" s="258" t="s">
        <v>214</v>
      </c>
      <c r="L34" s="298">
        <v>1</v>
      </c>
      <c r="M34" s="34">
        <v>9</v>
      </c>
      <c r="N34" s="298">
        <v>1.5</v>
      </c>
      <c r="O34" s="40"/>
      <c r="P34" s="300"/>
      <c r="Q34" s="40"/>
      <c r="R34" s="300"/>
      <c r="S34" s="39"/>
      <c r="T34" s="300"/>
      <c r="U34" s="40"/>
      <c r="V34" s="300"/>
      <c r="W34" s="39"/>
      <c r="X34" s="300"/>
      <c r="Y34" s="34"/>
      <c r="Z34" s="300"/>
      <c r="AA34" s="40"/>
      <c r="AB34" s="300"/>
      <c r="AC34" s="40"/>
      <c r="AD34" s="300"/>
    </row>
    <row r="35" spans="1:30" ht="18" thickBot="1">
      <c r="A35" s="151"/>
      <c r="B35" s="121">
        <v>1498</v>
      </c>
      <c r="C35" s="125">
        <v>1640</v>
      </c>
      <c r="D35" s="81" t="s">
        <v>262</v>
      </c>
      <c r="E35" s="46"/>
      <c r="F35" s="319"/>
      <c r="G35" s="259">
        <v>0</v>
      </c>
      <c r="H35" s="299"/>
      <c r="I35" s="38">
        <v>1</v>
      </c>
      <c r="J35" s="299"/>
      <c r="K35" s="259">
        <v>0</v>
      </c>
      <c r="L35" s="299"/>
      <c r="M35" s="38">
        <v>0.5</v>
      </c>
      <c r="N35" s="299"/>
      <c r="O35" s="38"/>
      <c r="P35" s="301"/>
      <c r="Q35" s="38"/>
      <c r="R35" s="301"/>
      <c r="S35" s="38"/>
      <c r="T35" s="301"/>
      <c r="U35" s="38"/>
      <c r="V35" s="301"/>
      <c r="W35" s="37"/>
      <c r="X35" s="301"/>
      <c r="Y35" s="38"/>
      <c r="Z35" s="301"/>
      <c r="AA35" s="38"/>
      <c r="AB35" s="301"/>
      <c r="AC35" s="38"/>
      <c r="AD35" s="301"/>
    </row>
    <row r="36" spans="1:30">
      <c r="A36" s="150" t="s">
        <v>34</v>
      </c>
      <c r="B36" s="351">
        <v>5</v>
      </c>
      <c r="C36" s="352"/>
      <c r="D36" s="80" t="s">
        <v>280</v>
      </c>
      <c r="E36" s="45"/>
      <c r="F36" s="308">
        <v>1</v>
      </c>
      <c r="G36" s="258" t="s">
        <v>214</v>
      </c>
      <c r="H36" s="298">
        <v>1</v>
      </c>
      <c r="I36" s="258" t="s">
        <v>214</v>
      </c>
      <c r="J36" s="298">
        <v>1</v>
      </c>
      <c r="K36" s="258" t="s">
        <v>214</v>
      </c>
      <c r="L36" s="298">
        <v>1</v>
      </c>
      <c r="M36" s="258" t="s">
        <v>214</v>
      </c>
      <c r="N36" s="298">
        <v>1</v>
      </c>
      <c r="O36" s="39"/>
      <c r="P36" s="300"/>
      <c r="Q36" s="39"/>
      <c r="R36" s="300"/>
      <c r="S36" s="40"/>
      <c r="T36" s="300"/>
      <c r="U36" s="257"/>
      <c r="V36" s="300"/>
      <c r="W36" s="39"/>
      <c r="X36" s="300"/>
      <c r="Y36" s="257"/>
      <c r="Z36" s="300"/>
      <c r="AA36" s="257"/>
      <c r="AB36" s="300"/>
      <c r="AC36" s="257"/>
      <c r="AD36" s="300"/>
    </row>
    <row r="37" spans="1:30" ht="18" thickBot="1">
      <c r="A37" s="151"/>
      <c r="B37" s="121">
        <v>1761</v>
      </c>
      <c r="C37" s="125">
        <v>1836</v>
      </c>
      <c r="D37" s="81" t="s">
        <v>281</v>
      </c>
      <c r="E37" s="46"/>
      <c r="F37" s="309"/>
      <c r="G37" s="259">
        <v>0</v>
      </c>
      <c r="H37" s="299"/>
      <c r="I37" s="259">
        <v>0</v>
      </c>
      <c r="J37" s="299"/>
      <c r="K37" s="259">
        <v>0</v>
      </c>
      <c r="L37" s="299"/>
      <c r="M37" s="259">
        <v>0</v>
      </c>
      <c r="N37" s="299"/>
      <c r="O37" s="38"/>
      <c r="P37" s="301"/>
      <c r="Q37" s="38"/>
      <c r="R37" s="301"/>
      <c r="S37" s="38"/>
      <c r="T37" s="301"/>
      <c r="U37" s="38"/>
      <c r="V37" s="301"/>
      <c r="W37" s="37"/>
      <c r="X37" s="301"/>
      <c r="Y37" s="38"/>
      <c r="Z37" s="301"/>
      <c r="AA37" s="38"/>
      <c r="AB37" s="301"/>
      <c r="AC37" s="38"/>
      <c r="AD37" s="301"/>
    </row>
    <row r="38" spans="1:30">
      <c r="A38" s="84" t="s">
        <v>35</v>
      </c>
      <c r="B38" s="316">
        <v>16</v>
      </c>
      <c r="C38" s="317"/>
      <c r="D38" s="80" t="s">
        <v>83</v>
      </c>
      <c r="E38" s="45"/>
      <c r="F38" s="318">
        <v>0</v>
      </c>
      <c r="G38" s="39">
        <v>19</v>
      </c>
      <c r="H38" s="298">
        <v>1</v>
      </c>
      <c r="I38" s="40">
        <v>12</v>
      </c>
      <c r="J38" s="298">
        <v>1</v>
      </c>
      <c r="K38" s="39">
        <v>13</v>
      </c>
      <c r="L38" s="300">
        <v>1</v>
      </c>
      <c r="M38" s="40">
        <v>14</v>
      </c>
      <c r="N38" s="298">
        <v>1</v>
      </c>
      <c r="O38" s="257"/>
      <c r="P38" s="298"/>
      <c r="Q38" s="257"/>
      <c r="R38" s="298"/>
      <c r="S38" s="257"/>
      <c r="T38" s="298"/>
      <c r="U38" s="257"/>
      <c r="V38" s="298"/>
      <c r="W38" s="257"/>
      <c r="X38" s="298"/>
      <c r="Y38" s="257"/>
      <c r="Z38" s="298"/>
      <c r="AA38" s="257"/>
      <c r="AB38" s="298"/>
      <c r="AC38" s="257"/>
      <c r="AD38" s="298"/>
    </row>
    <row r="39" spans="1:30" ht="18" thickBot="1">
      <c r="A39" s="85"/>
      <c r="B39" s="121">
        <v>1409</v>
      </c>
      <c r="C39" s="125">
        <v>1398</v>
      </c>
      <c r="D39" s="81" t="s">
        <v>84</v>
      </c>
      <c r="E39" s="46"/>
      <c r="F39" s="319"/>
      <c r="G39" s="37">
        <v>1</v>
      </c>
      <c r="H39" s="299"/>
      <c r="I39" s="38">
        <v>0</v>
      </c>
      <c r="J39" s="299"/>
      <c r="K39" s="38">
        <v>0</v>
      </c>
      <c r="L39" s="301"/>
      <c r="M39" s="38">
        <v>0</v>
      </c>
      <c r="N39" s="299"/>
      <c r="O39" s="38"/>
      <c r="P39" s="299"/>
      <c r="Q39" s="38"/>
      <c r="R39" s="299"/>
      <c r="S39" s="38"/>
      <c r="T39" s="299"/>
      <c r="U39" s="38"/>
      <c r="V39" s="299"/>
      <c r="W39" s="38"/>
      <c r="X39" s="299"/>
      <c r="Y39" s="38"/>
      <c r="Z39" s="299"/>
      <c r="AA39" s="38"/>
      <c r="AB39" s="299"/>
      <c r="AC39" s="38"/>
      <c r="AD39" s="299"/>
    </row>
    <row r="40" spans="1:30">
      <c r="A40" s="150" t="s">
        <v>36</v>
      </c>
      <c r="B40" s="316">
        <v>20</v>
      </c>
      <c r="C40" s="317"/>
      <c r="D40" s="80" t="s">
        <v>212</v>
      </c>
      <c r="E40" s="44"/>
      <c r="F40" s="318">
        <v>0</v>
      </c>
      <c r="G40" s="260">
        <v>8</v>
      </c>
      <c r="H40" s="298">
        <v>0</v>
      </c>
      <c r="I40" s="39">
        <v>14</v>
      </c>
      <c r="J40" s="298">
        <v>1</v>
      </c>
      <c r="K40" s="258" t="s">
        <v>214</v>
      </c>
      <c r="L40" s="298">
        <v>1</v>
      </c>
      <c r="M40" s="258" t="s">
        <v>214</v>
      </c>
      <c r="N40" s="298">
        <v>1</v>
      </c>
      <c r="O40" s="40"/>
      <c r="P40" s="300"/>
      <c r="Q40" s="257"/>
      <c r="R40" s="300"/>
      <c r="S40" s="257"/>
      <c r="T40" s="300"/>
      <c r="U40" s="40"/>
      <c r="V40" s="300"/>
      <c r="W40" s="257"/>
      <c r="X40" s="300"/>
      <c r="Y40" s="257"/>
      <c r="Z40" s="300"/>
      <c r="AA40" s="257"/>
      <c r="AB40" s="300"/>
      <c r="AC40" s="257"/>
      <c r="AD40" s="300"/>
    </row>
    <row r="41" spans="1:30" ht="18" thickBot="1">
      <c r="A41" s="151"/>
      <c r="B41" s="121">
        <v>0</v>
      </c>
      <c r="C41" s="125">
        <v>0</v>
      </c>
      <c r="D41" s="81" t="s">
        <v>184</v>
      </c>
      <c r="E41" s="44"/>
      <c r="F41" s="319"/>
      <c r="G41" s="261">
        <v>0</v>
      </c>
      <c r="H41" s="299"/>
      <c r="I41" s="38">
        <v>1</v>
      </c>
      <c r="J41" s="299"/>
      <c r="K41" s="259">
        <v>0</v>
      </c>
      <c r="L41" s="299"/>
      <c r="M41" s="259">
        <v>0</v>
      </c>
      <c r="N41" s="299"/>
      <c r="O41" s="38"/>
      <c r="P41" s="301"/>
      <c r="Q41" s="38"/>
      <c r="R41" s="301"/>
      <c r="S41" s="38"/>
      <c r="T41" s="301"/>
      <c r="U41" s="38"/>
      <c r="V41" s="301"/>
      <c r="W41" s="38"/>
      <c r="X41" s="301"/>
      <c r="Y41" s="38"/>
      <c r="Z41" s="301"/>
      <c r="AA41" s="38"/>
      <c r="AB41" s="301"/>
      <c r="AC41" s="38"/>
      <c r="AD41" s="301"/>
    </row>
    <row r="42" spans="1:30">
      <c r="A42" s="84" t="s">
        <v>37</v>
      </c>
      <c r="B42" s="316">
        <v>17</v>
      </c>
      <c r="C42" s="317"/>
      <c r="D42" s="80" t="s">
        <v>158</v>
      </c>
      <c r="E42" s="44"/>
      <c r="F42" s="318">
        <v>0</v>
      </c>
      <c r="G42" s="40">
        <v>13</v>
      </c>
      <c r="H42" s="298">
        <v>0</v>
      </c>
      <c r="I42" s="39">
        <v>11</v>
      </c>
      <c r="J42" s="298">
        <v>0.5</v>
      </c>
      <c r="K42" s="34">
        <v>14</v>
      </c>
      <c r="L42" s="300">
        <v>0.5</v>
      </c>
      <c r="M42" s="40">
        <v>11</v>
      </c>
      <c r="N42" s="298">
        <v>0.5</v>
      </c>
      <c r="O42" s="257"/>
      <c r="P42" s="300"/>
      <c r="Q42" s="257"/>
      <c r="R42" s="300"/>
      <c r="S42" s="257"/>
      <c r="T42" s="300"/>
      <c r="U42" s="257"/>
      <c r="V42" s="300"/>
      <c r="W42" s="257"/>
      <c r="X42" s="300"/>
      <c r="Y42" s="257"/>
      <c r="Z42" s="300"/>
      <c r="AA42" s="257"/>
      <c r="AB42" s="300"/>
      <c r="AC42" s="257"/>
      <c r="AD42" s="300"/>
    </row>
    <row r="43" spans="1:30" ht="18" thickBot="1">
      <c r="A43" s="85"/>
      <c r="B43" s="121">
        <v>1315</v>
      </c>
      <c r="C43" s="125">
        <v>1372</v>
      </c>
      <c r="D43" s="81" t="s">
        <v>159</v>
      </c>
      <c r="E43" s="44"/>
      <c r="F43" s="319"/>
      <c r="G43" s="38">
        <v>0</v>
      </c>
      <c r="H43" s="299"/>
      <c r="I43" s="37">
        <v>0.5</v>
      </c>
      <c r="J43" s="299"/>
      <c r="K43" s="38">
        <v>0</v>
      </c>
      <c r="L43" s="301"/>
      <c r="M43" s="38">
        <v>0</v>
      </c>
      <c r="N43" s="299"/>
      <c r="O43" s="38"/>
      <c r="P43" s="301"/>
      <c r="Q43" s="38"/>
      <c r="R43" s="301"/>
      <c r="S43" s="38"/>
      <c r="T43" s="301"/>
      <c r="U43" s="38"/>
      <c r="V43" s="301"/>
      <c r="W43" s="38"/>
      <c r="X43" s="301"/>
      <c r="Y43" s="38"/>
      <c r="Z43" s="301"/>
      <c r="AA43" s="38"/>
      <c r="AB43" s="301"/>
      <c r="AC43" s="38"/>
      <c r="AD43" s="301"/>
    </row>
    <row r="44" spans="1:30">
      <c r="A44" s="150" t="s">
        <v>38</v>
      </c>
      <c r="B44" s="316">
        <v>15</v>
      </c>
      <c r="C44" s="317"/>
      <c r="D44" s="80" t="s">
        <v>282</v>
      </c>
      <c r="E44" s="45"/>
      <c r="F44" s="318">
        <v>0</v>
      </c>
      <c r="G44" s="258" t="s">
        <v>214</v>
      </c>
      <c r="H44" s="298">
        <v>0</v>
      </c>
      <c r="I44" s="258" t="s">
        <v>214</v>
      </c>
      <c r="J44" s="298">
        <v>0</v>
      </c>
      <c r="K44" s="258" t="s">
        <v>214</v>
      </c>
      <c r="L44" s="298">
        <v>0</v>
      </c>
      <c r="M44" s="258" t="s">
        <v>214</v>
      </c>
      <c r="N44" s="298">
        <v>0</v>
      </c>
      <c r="O44" s="40"/>
      <c r="P44" s="300"/>
      <c r="Q44" s="40"/>
      <c r="R44" s="300"/>
      <c r="S44" s="39"/>
      <c r="T44" s="298"/>
      <c r="U44" s="39"/>
      <c r="V44" s="298"/>
      <c r="W44" s="40"/>
      <c r="X44" s="298"/>
      <c r="Y44" s="39"/>
      <c r="Z44" s="298"/>
      <c r="AA44" s="257"/>
      <c r="AB44" s="298"/>
      <c r="AC44" s="257"/>
      <c r="AD44" s="298"/>
    </row>
    <row r="45" spans="1:30" ht="18" thickBot="1">
      <c r="A45" s="151"/>
      <c r="B45" s="121">
        <v>1418</v>
      </c>
      <c r="C45" s="125">
        <v>1510</v>
      </c>
      <c r="D45" s="81" t="s">
        <v>184</v>
      </c>
      <c r="E45" s="46"/>
      <c r="F45" s="319"/>
      <c r="G45" s="259">
        <v>0</v>
      </c>
      <c r="H45" s="299"/>
      <c r="I45" s="259">
        <v>0</v>
      </c>
      <c r="J45" s="299"/>
      <c r="K45" s="259">
        <v>0</v>
      </c>
      <c r="L45" s="299"/>
      <c r="M45" s="259">
        <v>0</v>
      </c>
      <c r="N45" s="299"/>
      <c r="O45" s="38"/>
      <c r="P45" s="301"/>
      <c r="Q45" s="38"/>
      <c r="R45" s="301"/>
      <c r="S45" s="38"/>
      <c r="T45" s="299"/>
      <c r="U45" s="38"/>
      <c r="V45" s="299"/>
      <c r="W45" s="38"/>
      <c r="X45" s="299"/>
      <c r="Y45" s="38"/>
      <c r="Z45" s="299"/>
      <c r="AA45" s="38"/>
      <c r="AB45" s="299"/>
      <c r="AC45" s="38"/>
      <c r="AD45" s="299"/>
    </row>
    <row r="46" spans="1:30">
      <c r="A46" s="150" t="s">
        <v>62</v>
      </c>
      <c r="B46" s="312"/>
      <c r="C46" s="313"/>
      <c r="D46" s="80"/>
      <c r="E46" s="45"/>
      <c r="F46" s="314"/>
      <c r="G46" s="257"/>
      <c r="H46" s="300"/>
      <c r="I46" s="34"/>
      <c r="J46" s="300"/>
      <c r="K46" s="257"/>
      <c r="L46" s="298"/>
      <c r="M46" s="257"/>
      <c r="N46" s="300"/>
      <c r="O46" s="257"/>
      <c r="P46" s="300"/>
      <c r="Q46" s="257"/>
      <c r="R46" s="300"/>
      <c r="S46" s="257"/>
      <c r="T46" s="300"/>
      <c r="U46" s="257"/>
      <c r="V46" s="300"/>
      <c r="W46" s="257"/>
      <c r="X46" s="300"/>
      <c r="Y46" s="257"/>
      <c r="Z46" s="300"/>
      <c r="AA46" s="257"/>
      <c r="AB46" s="300"/>
      <c r="AC46" s="257"/>
      <c r="AD46" s="300"/>
    </row>
    <row r="47" spans="1:30" ht="18" thickBot="1">
      <c r="A47" s="151"/>
      <c r="B47" s="121"/>
      <c r="C47" s="125"/>
      <c r="D47" s="81"/>
      <c r="E47" s="46"/>
      <c r="F47" s="315"/>
      <c r="G47" s="38"/>
      <c r="H47" s="301"/>
      <c r="I47" s="38"/>
      <c r="J47" s="301"/>
      <c r="K47" s="38"/>
      <c r="L47" s="299"/>
      <c r="M47" s="38"/>
      <c r="N47" s="301"/>
      <c r="O47" s="38"/>
      <c r="P47" s="301"/>
      <c r="Q47" s="38"/>
      <c r="R47" s="301"/>
      <c r="S47" s="38"/>
      <c r="T47" s="301"/>
      <c r="U47" s="38"/>
      <c r="V47" s="301"/>
      <c r="W47" s="38"/>
      <c r="X47" s="301"/>
      <c r="Y47" s="38"/>
      <c r="Z47" s="301"/>
      <c r="AA47" s="38"/>
      <c r="AB47" s="301"/>
      <c r="AC47" s="38"/>
      <c r="AD47" s="301"/>
    </row>
    <row r="48" spans="1:30">
      <c r="A48" s="150" t="s">
        <v>63</v>
      </c>
      <c r="B48" s="328"/>
      <c r="C48" s="329"/>
      <c r="D48" s="80"/>
      <c r="E48" s="44"/>
      <c r="F48" s="314"/>
      <c r="G48" s="257"/>
      <c r="H48" s="298"/>
      <c r="I48" s="257"/>
      <c r="J48" s="298"/>
      <c r="K48" s="40"/>
      <c r="L48" s="298"/>
      <c r="M48" s="257"/>
      <c r="N48" s="298"/>
      <c r="O48" s="257"/>
      <c r="P48" s="298"/>
      <c r="Q48" s="257"/>
      <c r="R48" s="298"/>
      <c r="S48" s="39"/>
      <c r="T48" s="298"/>
      <c r="U48" s="39"/>
      <c r="V48" s="298"/>
      <c r="W48" s="40"/>
      <c r="X48" s="298"/>
      <c r="Y48" s="257"/>
      <c r="Z48" s="298"/>
      <c r="AA48" s="257"/>
      <c r="AB48" s="298"/>
      <c r="AC48" s="257"/>
      <c r="AD48" s="298"/>
    </row>
    <row r="49" spans="1:30" ht="18" thickBot="1">
      <c r="A49" s="151"/>
      <c r="B49" s="121"/>
      <c r="C49" s="125"/>
      <c r="D49" s="81"/>
      <c r="E49" s="44"/>
      <c r="F49" s="315"/>
      <c r="G49" s="38"/>
      <c r="H49" s="299"/>
      <c r="I49" s="38"/>
      <c r="J49" s="299"/>
      <c r="K49" s="38"/>
      <c r="L49" s="299"/>
      <c r="M49" s="38"/>
      <c r="N49" s="299"/>
      <c r="O49" s="38"/>
      <c r="P49" s="299"/>
      <c r="Q49" s="38"/>
      <c r="R49" s="299"/>
      <c r="S49" s="38"/>
      <c r="T49" s="299"/>
      <c r="U49" s="38"/>
      <c r="V49" s="299"/>
      <c r="W49" s="38"/>
      <c r="X49" s="299"/>
      <c r="Y49" s="38"/>
      <c r="Z49" s="299"/>
      <c r="AA49" s="38"/>
      <c r="AB49" s="299"/>
      <c r="AC49" s="38"/>
      <c r="AD49" s="299"/>
    </row>
    <row r="50" spans="1:30">
      <c r="B50" s="47"/>
      <c r="C50" s="47"/>
      <c r="D50" s="36"/>
      <c r="G50" s="48"/>
      <c r="H50" s="49"/>
      <c r="I50" s="48"/>
      <c r="J50" s="49"/>
      <c r="K50" s="48"/>
      <c r="L50" s="49"/>
      <c r="M50" s="42"/>
      <c r="N50" s="43"/>
      <c r="O50" s="42"/>
      <c r="P50" s="43"/>
      <c r="Q50" s="42"/>
      <c r="R50" s="43"/>
      <c r="S50" s="42"/>
      <c r="T50" s="43"/>
      <c r="U50" s="42"/>
      <c r="V50" s="43"/>
      <c r="W50" s="42"/>
      <c r="X50" s="43"/>
      <c r="Y50" s="42"/>
      <c r="Z50" s="43"/>
      <c r="AA50" s="42"/>
      <c r="AB50" s="43"/>
      <c r="AC50" s="43"/>
      <c r="AD50" s="43"/>
    </row>
    <row r="51" spans="1:30">
      <c r="B51" s="50" t="str">
        <f>'Podle ELO'!A51</f>
        <v>Průměr prvních 10 ratingovaných hráčů (z FRL) - s jednobodovou bonifikací</v>
      </c>
      <c r="C51" s="50"/>
      <c r="G51" s="51"/>
      <c r="H51" s="52"/>
      <c r="I51" s="53"/>
      <c r="J51" s="53"/>
      <c r="K51" s="53"/>
      <c r="L51" s="53"/>
      <c r="M51" s="53"/>
      <c r="N51" s="53"/>
    </row>
    <row r="52" spans="1:30">
      <c r="B52" s="104">
        <f>'Podle ELO'!A52</f>
        <v>1808</v>
      </c>
      <c r="C52" s="132"/>
      <c r="G52" s="51"/>
      <c r="H52" s="52"/>
      <c r="I52" s="53"/>
      <c r="J52" s="53"/>
      <c r="K52" s="53"/>
      <c r="L52" s="53"/>
      <c r="M52" s="53"/>
      <c r="N52" s="53"/>
    </row>
    <row r="53" spans="1:30">
      <c r="B53" s="55"/>
      <c r="C53" s="55"/>
      <c r="G53" s="51"/>
      <c r="H53" s="52"/>
      <c r="I53" s="53"/>
      <c r="J53" s="53"/>
      <c r="K53" s="53"/>
      <c r="L53" s="53"/>
      <c r="M53" s="53"/>
      <c r="N53" s="53"/>
    </row>
    <row r="54" spans="1:30">
      <c r="B54" s="50" t="s">
        <v>17</v>
      </c>
      <c r="C54" s="50"/>
      <c r="D54" s="24"/>
      <c r="G54" s="53">
        <f>'Podle ELO'!F54</f>
        <v>6</v>
      </c>
      <c r="H54" s="53"/>
      <c r="I54" s="53">
        <f>'Podle ELO'!H54</f>
        <v>7</v>
      </c>
      <c r="J54" s="53"/>
      <c r="K54" s="53">
        <f>'Podle ELO'!J54</f>
        <v>7</v>
      </c>
      <c r="L54" s="53"/>
      <c r="M54" s="53">
        <f>'Podle ELO'!L54</f>
        <v>7</v>
      </c>
      <c r="N54" s="53"/>
      <c r="O54" s="53">
        <f>'Podle ELO'!N54</f>
        <v>0</v>
      </c>
      <c r="P54" s="53"/>
      <c r="Q54" s="53">
        <f>'Podle ELO'!P54</f>
        <v>0</v>
      </c>
      <c r="S54" s="53">
        <f>'Podle ELO'!R54</f>
        <v>0</v>
      </c>
      <c r="T54" s="53"/>
      <c r="U54" s="53">
        <f>'Podle ELO'!T54</f>
        <v>0</v>
      </c>
      <c r="V54" s="53"/>
      <c r="W54" s="53">
        <f>'Podle ELO'!V54</f>
        <v>0</v>
      </c>
      <c r="X54" s="53"/>
      <c r="Y54" s="53">
        <f>'Podle ELO'!X54</f>
        <v>0</v>
      </c>
      <c r="Z54" s="53"/>
      <c r="AA54" s="53">
        <f>'Podle ELO'!Z54</f>
        <v>0</v>
      </c>
      <c r="AB54" s="53"/>
      <c r="AC54" s="53"/>
      <c r="AD54" s="53"/>
    </row>
    <row r="55" spans="1:30" s="62" customFormat="1">
      <c r="A55" s="70"/>
      <c r="B55" s="56" t="s">
        <v>69</v>
      </c>
      <c r="C55" s="56"/>
      <c r="D55" s="57"/>
      <c r="E55" s="58"/>
      <c r="F55" s="59"/>
      <c r="G55" s="60">
        <f>'Podle ELO'!F55</f>
        <v>0</v>
      </c>
      <c r="H55" s="60"/>
      <c r="I55" s="60">
        <f>'Podle ELO'!H55</f>
        <v>0</v>
      </c>
      <c r="J55" s="60"/>
      <c r="K55" s="60">
        <f>'Podle ELO'!J55</f>
        <v>0</v>
      </c>
      <c r="L55" s="60"/>
      <c r="M55" s="60">
        <f>'Podle ELO'!L55</f>
        <v>2</v>
      </c>
      <c r="N55" s="60"/>
      <c r="O55" s="60">
        <f>'Podle ELO'!N55</f>
        <v>0</v>
      </c>
      <c r="P55" s="60"/>
      <c r="Q55" s="60">
        <f>'Podle ELO'!P55</f>
        <v>0</v>
      </c>
      <c r="S55" s="60">
        <f>'Podle ELO'!R55</f>
        <v>0</v>
      </c>
      <c r="T55" s="60"/>
      <c r="U55" s="60">
        <f>'Podle ELO'!T55</f>
        <v>0</v>
      </c>
      <c r="V55" s="60"/>
      <c r="W55" s="60">
        <f>'Podle ELO'!V55</f>
        <v>0</v>
      </c>
      <c r="X55" s="60"/>
      <c r="Y55" s="60">
        <f>'Podle ELO'!X55</f>
        <v>0</v>
      </c>
      <c r="Z55" s="60"/>
      <c r="AA55" s="60">
        <f>'Podle ELO'!Z55</f>
        <v>3</v>
      </c>
      <c r="AB55" s="60"/>
      <c r="AC55" s="60"/>
      <c r="AD55" s="60"/>
    </row>
    <row r="56" spans="1:30" s="28" customFormat="1">
      <c r="A56" s="71"/>
      <c r="B56" s="63" t="s">
        <v>18</v>
      </c>
      <c r="C56" s="63"/>
      <c r="D56" s="64"/>
      <c r="E56" s="33"/>
      <c r="F56" s="65"/>
      <c r="G56" s="66">
        <f>'Podle ELO'!F56</f>
        <v>6</v>
      </c>
      <c r="H56" s="66"/>
      <c r="I56" s="66">
        <f>'Podle ELO'!H56</f>
        <v>13</v>
      </c>
      <c r="J56" s="66"/>
      <c r="K56" s="66">
        <f>'Podle ELO'!J56</f>
        <v>20</v>
      </c>
      <c r="L56" s="66"/>
      <c r="M56" s="66">
        <f>'Podle ELO'!L56</f>
        <v>29</v>
      </c>
      <c r="N56" s="66"/>
      <c r="O56" s="66">
        <f>'Podle ELO'!N56</f>
        <v>29</v>
      </c>
      <c r="P56" s="66"/>
      <c r="Q56" s="66">
        <f>'Podle ELO'!P56</f>
        <v>29</v>
      </c>
      <c r="S56" s="66">
        <f>'Podle ELO'!R56</f>
        <v>29</v>
      </c>
      <c r="T56" s="66"/>
      <c r="U56" s="66">
        <f>'Podle ELO'!T56</f>
        <v>29</v>
      </c>
      <c r="V56" s="66"/>
      <c r="W56" s="66">
        <f>'Podle ELO'!V56</f>
        <v>29</v>
      </c>
      <c r="X56" s="66"/>
      <c r="Y56" s="66">
        <f>'Podle ELO'!X56</f>
        <v>29</v>
      </c>
      <c r="Z56" s="66"/>
      <c r="AA56" s="66">
        <f>'Podle ELO'!Z56</f>
        <v>32</v>
      </c>
      <c r="AB56" s="66"/>
      <c r="AC56" s="66"/>
      <c r="AD56" s="66"/>
    </row>
    <row r="57" spans="1:30">
      <c r="G57" s="53"/>
      <c r="H57" s="53"/>
      <c r="I57" s="53"/>
      <c r="J57" s="53"/>
      <c r="K57" s="53"/>
      <c r="L57" s="53"/>
      <c r="M57" s="53"/>
      <c r="N57" s="53"/>
    </row>
    <row r="58" spans="1:30">
      <c r="G58" s="53"/>
      <c r="H58" s="53"/>
      <c r="I58" s="53"/>
      <c r="J58" s="53"/>
      <c r="K58" s="53"/>
      <c r="L58" s="53"/>
      <c r="M58" s="53"/>
      <c r="N58" s="53"/>
    </row>
    <row r="59" spans="1:30">
      <c r="G59" s="53"/>
      <c r="H59" s="53"/>
      <c r="I59" s="53"/>
      <c r="J59" s="53"/>
      <c r="K59" s="53"/>
      <c r="L59" s="53"/>
      <c r="M59" s="53"/>
      <c r="N59" s="53"/>
    </row>
  </sheetData>
  <mergeCells count="331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H30:H31"/>
    <mergeCell ref="J30:J31"/>
    <mergeCell ref="B32:C32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C4:AD4"/>
    <mergeCell ref="AC5:AD5"/>
    <mergeCell ref="AD6:AD7"/>
    <mergeCell ref="AD8:AD9"/>
    <mergeCell ref="AD10:AD11"/>
    <mergeCell ref="AD12:AD13"/>
    <mergeCell ref="AD14:AD15"/>
    <mergeCell ref="AD16:AD17"/>
    <mergeCell ref="AD18:AD19"/>
    <mergeCell ref="AD38:AD39"/>
    <mergeCell ref="AD40:AD41"/>
    <mergeCell ref="AD42:AD43"/>
    <mergeCell ref="AD44:AD45"/>
    <mergeCell ref="AD46:AD47"/>
    <mergeCell ref="AD48:AD49"/>
    <mergeCell ref="AD20:AD21"/>
    <mergeCell ref="AD22:AD23"/>
    <mergeCell ref="AD24:AD25"/>
    <mergeCell ref="AD26:AD27"/>
    <mergeCell ref="AD28:AD29"/>
    <mergeCell ref="AD30:AD31"/>
    <mergeCell ref="AD32:AD33"/>
    <mergeCell ref="AD34:AD35"/>
    <mergeCell ref="AD36:AD3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61"/>
  <sheetViews>
    <sheetView showGridLines="0" showRuler="0" zoomScale="85" zoomScaleNormal="85" workbookViewId="0">
      <pane ySplit="4" topLeftCell="A41" activePane="bottomLeft" state="frozen"/>
      <selection pane="bottomLeft" activeCell="AE1" sqref="AE1:AE1048576"/>
    </sheetView>
  </sheetViews>
  <sheetFormatPr defaultColWidth="8.7109375" defaultRowHeight="17.25"/>
  <cols>
    <col min="1" max="1" width="6.7109375" style="27" customWidth="1"/>
    <col min="2" max="2" width="5.7109375" style="123" customWidth="1"/>
    <col min="3" max="3" width="13.42578125" style="24" customWidth="1"/>
    <col min="4" max="4" width="0.85546875" style="25" customWidth="1"/>
    <col min="5" max="5" width="4.140625" style="107" customWidth="1"/>
    <col min="6" max="24" width="4.140625" style="27" customWidth="1"/>
    <col min="25" max="25" width="5.7109375" style="27" bestFit="1" customWidth="1"/>
    <col min="26" max="26" width="4.140625" style="27" customWidth="1"/>
    <col min="27" max="27" width="5.7109375" style="27" bestFit="1" customWidth="1"/>
    <col min="28" max="29" width="5.7109375" style="27" customWidth="1"/>
    <col min="30" max="30" width="1" style="27" customWidth="1"/>
    <col min="31" max="16384" width="8.7109375" style="27"/>
  </cols>
  <sheetData>
    <row r="1" spans="1:29">
      <c r="A1" s="23" t="s">
        <v>0</v>
      </c>
      <c r="B1" s="122"/>
      <c r="Q1" s="28" t="s">
        <v>243</v>
      </c>
    </row>
    <row r="2" spans="1:29" ht="18" thickBot="1"/>
    <row r="3" spans="1:29" s="31" customFormat="1">
      <c r="A3" s="302" t="s">
        <v>2</v>
      </c>
      <c r="B3" s="303"/>
      <c r="C3" s="116" t="s">
        <v>3</v>
      </c>
      <c r="D3" s="30"/>
      <c r="E3" s="105" t="s">
        <v>15</v>
      </c>
      <c r="F3" s="324" t="s">
        <v>4</v>
      </c>
      <c r="G3" s="303"/>
      <c r="H3" s="302" t="s">
        <v>5</v>
      </c>
      <c r="I3" s="303"/>
      <c r="J3" s="302" t="s">
        <v>6</v>
      </c>
      <c r="K3" s="303"/>
      <c r="L3" s="302" t="s">
        <v>7</v>
      </c>
      <c r="M3" s="303"/>
      <c r="N3" s="302" t="s">
        <v>8</v>
      </c>
      <c r="O3" s="303"/>
      <c r="P3" s="302" t="s">
        <v>9</v>
      </c>
      <c r="Q3" s="303"/>
      <c r="R3" s="302" t="s">
        <v>10</v>
      </c>
      <c r="S3" s="303"/>
      <c r="T3" s="302" t="s">
        <v>11</v>
      </c>
      <c r="U3" s="303"/>
      <c r="V3" s="302" t="s">
        <v>12</v>
      </c>
      <c r="W3" s="303"/>
      <c r="X3" s="302" t="s">
        <v>13</v>
      </c>
      <c r="Y3" s="303"/>
      <c r="Z3" s="302" t="s">
        <v>14</v>
      </c>
      <c r="AA3" s="303"/>
      <c r="AB3" s="302" t="s">
        <v>242</v>
      </c>
      <c r="AC3" s="303"/>
    </row>
    <row r="4" spans="1:29" s="31" customFormat="1" ht="18" thickBot="1">
      <c r="A4" s="119" t="s">
        <v>119</v>
      </c>
      <c r="B4" s="124" t="s">
        <v>120</v>
      </c>
      <c r="C4" s="117" t="s">
        <v>1</v>
      </c>
      <c r="D4" s="32"/>
      <c r="E4" s="106" t="s">
        <v>70</v>
      </c>
      <c r="F4" s="325" t="s">
        <v>230</v>
      </c>
      <c r="G4" s="305"/>
      <c r="H4" s="304" t="s">
        <v>231</v>
      </c>
      <c r="I4" s="305"/>
      <c r="J4" s="304" t="s">
        <v>232</v>
      </c>
      <c r="K4" s="305"/>
      <c r="L4" s="304" t="s">
        <v>233</v>
      </c>
      <c r="M4" s="305"/>
      <c r="N4" s="304" t="s">
        <v>234</v>
      </c>
      <c r="O4" s="305"/>
      <c r="P4" s="304" t="s">
        <v>235</v>
      </c>
      <c r="Q4" s="305"/>
      <c r="R4" s="304" t="s">
        <v>236</v>
      </c>
      <c r="S4" s="305"/>
      <c r="T4" s="304" t="s">
        <v>237</v>
      </c>
      <c r="U4" s="305"/>
      <c r="V4" s="304" t="s">
        <v>238</v>
      </c>
      <c r="W4" s="305"/>
      <c r="X4" s="304" t="s">
        <v>239</v>
      </c>
      <c r="Y4" s="305"/>
      <c r="Z4" s="304" t="s">
        <v>240</v>
      </c>
      <c r="AA4" s="305"/>
      <c r="AB4" s="304" t="s">
        <v>241</v>
      </c>
      <c r="AC4" s="305"/>
    </row>
    <row r="5" spans="1:29">
      <c r="A5" s="306">
        <v>1</v>
      </c>
      <c r="B5" s="307"/>
      <c r="C5" s="80" t="s">
        <v>256</v>
      </c>
      <c r="D5" s="45"/>
      <c r="E5" s="308">
        <v>1</v>
      </c>
      <c r="F5" s="258" t="s">
        <v>214</v>
      </c>
      <c r="G5" s="300">
        <v>1</v>
      </c>
      <c r="H5" s="35">
        <v>6</v>
      </c>
      <c r="I5" s="310">
        <v>2</v>
      </c>
      <c r="J5" s="39">
        <v>2</v>
      </c>
      <c r="K5" s="320">
        <v>2.5</v>
      </c>
      <c r="L5" s="34">
        <v>7</v>
      </c>
      <c r="M5" s="320">
        <v>3.5</v>
      </c>
      <c r="N5" s="257"/>
      <c r="O5" s="300"/>
      <c r="P5" s="257"/>
      <c r="Q5" s="300"/>
      <c r="R5" s="257"/>
      <c r="S5" s="300"/>
      <c r="T5" s="257"/>
      <c r="U5" s="300"/>
      <c r="V5" s="257"/>
      <c r="W5" s="300"/>
      <c r="X5" s="257"/>
      <c r="Y5" s="300"/>
      <c r="Z5" s="257"/>
      <c r="AA5" s="300"/>
      <c r="AB5" s="257"/>
      <c r="AC5" s="300"/>
    </row>
    <row r="6" spans="1:29" ht="18" thickBot="1">
      <c r="A6" s="121">
        <v>2075</v>
      </c>
      <c r="B6" s="125">
        <v>1944</v>
      </c>
      <c r="C6" s="81" t="s">
        <v>285</v>
      </c>
      <c r="D6" s="46"/>
      <c r="E6" s="309"/>
      <c r="F6" s="259">
        <v>0</v>
      </c>
      <c r="G6" s="301"/>
      <c r="H6" s="38">
        <v>1</v>
      </c>
      <c r="I6" s="311"/>
      <c r="J6" s="38">
        <v>0.5</v>
      </c>
      <c r="K6" s="321"/>
      <c r="L6" s="38">
        <v>1</v>
      </c>
      <c r="M6" s="321"/>
      <c r="N6" s="38"/>
      <c r="O6" s="301"/>
      <c r="P6" s="38"/>
      <c r="Q6" s="301"/>
      <c r="R6" s="38"/>
      <c r="S6" s="301"/>
      <c r="T6" s="38"/>
      <c r="U6" s="301"/>
      <c r="V6" s="38"/>
      <c r="W6" s="301"/>
      <c r="X6" s="38"/>
      <c r="Y6" s="301"/>
      <c r="Z6" s="38"/>
      <c r="AA6" s="301"/>
      <c r="AB6" s="38"/>
      <c r="AC6" s="301"/>
    </row>
    <row r="7" spans="1:29">
      <c r="A7" s="306">
        <v>2</v>
      </c>
      <c r="B7" s="307"/>
      <c r="C7" s="80" t="s">
        <v>212</v>
      </c>
      <c r="D7" s="45"/>
      <c r="E7" s="308">
        <v>1</v>
      </c>
      <c r="F7" s="40">
        <v>6</v>
      </c>
      <c r="G7" s="326">
        <v>2</v>
      </c>
      <c r="H7" s="40">
        <v>3</v>
      </c>
      <c r="I7" s="326">
        <v>3</v>
      </c>
      <c r="J7" s="40">
        <v>1</v>
      </c>
      <c r="K7" s="310">
        <v>3.5</v>
      </c>
      <c r="L7" s="39">
        <v>4</v>
      </c>
      <c r="M7" s="326">
        <v>4.5</v>
      </c>
      <c r="N7" s="40"/>
      <c r="O7" s="300"/>
      <c r="P7" s="40"/>
      <c r="Q7" s="298"/>
      <c r="R7" s="34"/>
      <c r="S7" s="300"/>
      <c r="T7" s="39"/>
      <c r="U7" s="300"/>
      <c r="V7" s="40"/>
      <c r="W7" s="300"/>
      <c r="X7" s="39"/>
      <c r="Y7" s="300"/>
      <c r="Z7" s="40"/>
      <c r="AA7" s="298"/>
      <c r="AB7" s="260">
        <v>3</v>
      </c>
      <c r="AC7" s="298"/>
    </row>
    <row r="8" spans="1:29" ht="18" thickBot="1">
      <c r="A8" s="121">
        <v>2069</v>
      </c>
      <c r="B8" s="125">
        <v>1971</v>
      </c>
      <c r="C8" s="81" t="s">
        <v>213</v>
      </c>
      <c r="D8" s="46"/>
      <c r="E8" s="309"/>
      <c r="F8" s="37">
        <v>1</v>
      </c>
      <c r="G8" s="327"/>
      <c r="H8" s="37">
        <v>1</v>
      </c>
      <c r="I8" s="327"/>
      <c r="J8" s="37">
        <v>0.5</v>
      </c>
      <c r="K8" s="311"/>
      <c r="L8" s="37">
        <v>1</v>
      </c>
      <c r="M8" s="327"/>
      <c r="N8" s="38"/>
      <c r="O8" s="301"/>
      <c r="P8" s="38"/>
      <c r="Q8" s="299"/>
      <c r="R8" s="38"/>
      <c r="S8" s="301"/>
      <c r="T8" s="38"/>
      <c r="U8" s="301"/>
      <c r="V8" s="38"/>
      <c r="W8" s="301"/>
      <c r="X8" s="38"/>
      <c r="Y8" s="301"/>
      <c r="Z8" s="38"/>
      <c r="AA8" s="299"/>
      <c r="AB8" s="261">
        <v>0.5</v>
      </c>
      <c r="AC8" s="299"/>
    </row>
    <row r="9" spans="1:29">
      <c r="A9" s="306">
        <v>3</v>
      </c>
      <c r="B9" s="307"/>
      <c r="C9" s="80" t="s">
        <v>79</v>
      </c>
      <c r="D9" s="45"/>
      <c r="E9" s="308">
        <v>1</v>
      </c>
      <c r="F9" s="39">
        <v>8</v>
      </c>
      <c r="G9" s="322">
        <v>2</v>
      </c>
      <c r="H9" s="40">
        <v>2</v>
      </c>
      <c r="I9" s="310">
        <v>2</v>
      </c>
      <c r="J9" s="262">
        <v>2</v>
      </c>
      <c r="K9" s="320">
        <v>2.5</v>
      </c>
      <c r="L9" s="40">
        <v>10</v>
      </c>
      <c r="M9" s="320">
        <v>3.5</v>
      </c>
      <c r="N9" s="39"/>
      <c r="O9" s="298"/>
      <c r="P9" s="257"/>
      <c r="Q9" s="298"/>
      <c r="R9" s="39"/>
      <c r="S9" s="298"/>
      <c r="T9" s="40"/>
      <c r="U9" s="298"/>
      <c r="V9" s="39"/>
      <c r="W9" s="298"/>
      <c r="X9" s="40"/>
      <c r="Y9" s="300"/>
      <c r="Z9" s="39"/>
      <c r="AA9" s="298"/>
      <c r="AB9" s="260">
        <v>4</v>
      </c>
      <c r="AC9" s="298"/>
    </row>
    <row r="10" spans="1:29" ht="18" thickBot="1">
      <c r="A10" s="121">
        <v>1996</v>
      </c>
      <c r="B10" s="125">
        <v>1969</v>
      </c>
      <c r="C10" s="81" t="s">
        <v>80</v>
      </c>
      <c r="D10" s="46"/>
      <c r="E10" s="309"/>
      <c r="F10" s="37">
        <v>1</v>
      </c>
      <c r="G10" s="323"/>
      <c r="H10" s="37">
        <v>0</v>
      </c>
      <c r="I10" s="311"/>
      <c r="J10" s="263">
        <v>0.5</v>
      </c>
      <c r="K10" s="321"/>
      <c r="L10" s="37">
        <v>1</v>
      </c>
      <c r="M10" s="321"/>
      <c r="N10" s="37"/>
      <c r="O10" s="299"/>
      <c r="P10" s="38"/>
      <c r="Q10" s="299"/>
      <c r="R10" s="38"/>
      <c r="S10" s="299"/>
      <c r="T10" s="37"/>
      <c r="U10" s="299"/>
      <c r="V10" s="37"/>
      <c r="W10" s="299"/>
      <c r="X10" s="37"/>
      <c r="Y10" s="301"/>
      <c r="Z10" s="37"/>
      <c r="AA10" s="299"/>
      <c r="AB10" s="261">
        <v>0</v>
      </c>
      <c r="AC10" s="299"/>
    </row>
    <row r="11" spans="1:29">
      <c r="A11" s="306">
        <v>4</v>
      </c>
      <c r="B11" s="307"/>
      <c r="C11" s="80" t="s">
        <v>245</v>
      </c>
      <c r="D11" s="45"/>
      <c r="E11" s="308">
        <v>1</v>
      </c>
      <c r="F11" s="34">
        <v>10</v>
      </c>
      <c r="G11" s="322">
        <v>2</v>
      </c>
      <c r="H11" s="262">
        <v>3</v>
      </c>
      <c r="I11" s="326">
        <v>3</v>
      </c>
      <c r="J11" s="35">
        <v>8</v>
      </c>
      <c r="K11" s="326">
        <v>4</v>
      </c>
      <c r="L11" s="34">
        <v>2</v>
      </c>
      <c r="M11" s="310">
        <v>4</v>
      </c>
      <c r="N11" s="257"/>
      <c r="O11" s="300"/>
      <c r="P11" s="257"/>
      <c r="Q11" s="300"/>
      <c r="R11" s="257"/>
      <c r="S11" s="300"/>
      <c r="T11" s="257"/>
      <c r="U11" s="300"/>
      <c r="V11" s="257"/>
      <c r="W11" s="300"/>
      <c r="X11" s="257"/>
      <c r="Y11" s="300"/>
      <c r="Z11" s="257"/>
      <c r="AA11" s="300"/>
      <c r="AB11" s="257"/>
      <c r="AC11" s="300"/>
    </row>
    <row r="12" spans="1:29" ht="18" thickBot="1">
      <c r="A12" s="121">
        <v>1969</v>
      </c>
      <c r="B12" s="125">
        <v>2039</v>
      </c>
      <c r="C12" s="81" t="s">
        <v>251</v>
      </c>
      <c r="D12" s="46"/>
      <c r="E12" s="309"/>
      <c r="F12" s="38">
        <v>1</v>
      </c>
      <c r="G12" s="323"/>
      <c r="H12" s="263">
        <v>1</v>
      </c>
      <c r="I12" s="327"/>
      <c r="J12" s="38">
        <v>1</v>
      </c>
      <c r="K12" s="327"/>
      <c r="L12" s="38">
        <v>0</v>
      </c>
      <c r="M12" s="311"/>
      <c r="N12" s="38"/>
      <c r="O12" s="301"/>
      <c r="P12" s="38"/>
      <c r="Q12" s="301"/>
      <c r="R12" s="38"/>
      <c r="S12" s="301"/>
      <c r="T12" s="38"/>
      <c r="U12" s="301"/>
      <c r="V12" s="38"/>
      <c r="W12" s="301"/>
      <c r="X12" s="38"/>
      <c r="Y12" s="301"/>
      <c r="Z12" s="38"/>
      <c r="AA12" s="301"/>
      <c r="AB12" s="38"/>
      <c r="AC12" s="301"/>
    </row>
    <row r="13" spans="1:29">
      <c r="A13" s="306">
        <v>5</v>
      </c>
      <c r="B13" s="307"/>
      <c r="C13" s="80" t="s">
        <v>280</v>
      </c>
      <c r="D13" s="45"/>
      <c r="E13" s="308">
        <v>1</v>
      </c>
      <c r="F13" s="258" t="s">
        <v>214</v>
      </c>
      <c r="G13" s="298">
        <v>1</v>
      </c>
      <c r="H13" s="258" t="s">
        <v>214</v>
      </c>
      <c r="I13" s="298">
        <v>1</v>
      </c>
      <c r="J13" s="258" t="s">
        <v>214</v>
      </c>
      <c r="K13" s="298">
        <v>1</v>
      </c>
      <c r="L13" s="258" t="s">
        <v>214</v>
      </c>
      <c r="M13" s="298">
        <v>1</v>
      </c>
      <c r="N13" s="35"/>
      <c r="O13" s="298"/>
      <c r="P13" s="39"/>
      <c r="Q13" s="298"/>
      <c r="R13" s="40"/>
      <c r="S13" s="298"/>
      <c r="T13" s="39"/>
      <c r="U13" s="298"/>
      <c r="V13" s="40"/>
      <c r="W13" s="298"/>
      <c r="X13" s="40"/>
      <c r="Y13" s="298"/>
      <c r="Z13" s="39"/>
      <c r="AA13" s="298"/>
      <c r="AB13" s="40"/>
      <c r="AC13" s="298"/>
    </row>
    <row r="14" spans="1:29" ht="18" thickBot="1">
      <c r="A14" s="121">
        <v>1761</v>
      </c>
      <c r="B14" s="125">
        <v>1836</v>
      </c>
      <c r="C14" s="81" t="s">
        <v>281</v>
      </c>
      <c r="D14" s="46"/>
      <c r="E14" s="309"/>
      <c r="F14" s="259">
        <v>0</v>
      </c>
      <c r="G14" s="299"/>
      <c r="H14" s="259">
        <v>0</v>
      </c>
      <c r="I14" s="299"/>
      <c r="J14" s="259">
        <v>0</v>
      </c>
      <c r="K14" s="299"/>
      <c r="L14" s="259">
        <v>0</v>
      </c>
      <c r="M14" s="299"/>
      <c r="N14" s="38"/>
      <c r="O14" s="299"/>
      <c r="P14" s="37"/>
      <c r="Q14" s="299"/>
      <c r="R14" s="38"/>
      <c r="S14" s="299"/>
      <c r="T14" s="38"/>
      <c r="U14" s="299"/>
      <c r="V14" s="38"/>
      <c r="W14" s="299"/>
      <c r="X14" s="38"/>
      <c r="Y14" s="299"/>
      <c r="Z14" s="37"/>
      <c r="AA14" s="299"/>
      <c r="AB14" s="38"/>
      <c r="AC14" s="299"/>
    </row>
    <row r="15" spans="1:29">
      <c r="A15" s="306">
        <v>6</v>
      </c>
      <c r="B15" s="307"/>
      <c r="C15" s="80" t="s">
        <v>160</v>
      </c>
      <c r="D15" s="45"/>
      <c r="E15" s="308">
        <v>1</v>
      </c>
      <c r="F15" s="39">
        <v>2</v>
      </c>
      <c r="G15" s="298">
        <v>1</v>
      </c>
      <c r="H15" s="34">
        <v>1</v>
      </c>
      <c r="I15" s="298">
        <v>1</v>
      </c>
      <c r="J15" s="39">
        <v>18</v>
      </c>
      <c r="K15" s="298">
        <v>1.5</v>
      </c>
      <c r="L15" s="40">
        <v>19</v>
      </c>
      <c r="M15" s="300">
        <v>2.5</v>
      </c>
      <c r="N15" s="39"/>
      <c r="O15" s="298"/>
      <c r="P15" s="35"/>
      <c r="Q15" s="300"/>
      <c r="R15" s="39"/>
      <c r="S15" s="300"/>
      <c r="T15" s="34"/>
      <c r="U15" s="298"/>
      <c r="V15" s="40"/>
      <c r="W15" s="298"/>
      <c r="X15" s="39"/>
      <c r="Y15" s="298"/>
      <c r="Z15" s="40"/>
      <c r="AA15" s="300"/>
      <c r="AB15" s="40"/>
      <c r="AC15" s="300"/>
    </row>
    <row r="16" spans="1:29" ht="18" thickBot="1">
      <c r="A16" s="121">
        <v>1722</v>
      </c>
      <c r="B16" s="125">
        <v>1672</v>
      </c>
      <c r="C16" s="81" t="s">
        <v>215</v>
      </c>
      <c r="D16" s="46"/>
      <c r="E16" s="309"/>
      <c r="F16" s="37">
        <v>0</v>
      </c>
      <c r="G16" s="299"/>
      <c r="H16" s="37">
        <v>0</v>
      </c>
      <c r="I16" s="299"/>
      <c r="J16" s="37">
        <v>0.5</v>
      </c>
      <c r="K16" s="299"/>
      <c r="L16" s="38">
        <v>1</v>
      </c>
      <c r="M16" s="301"/>
      <c r="N16" s="38"/>
      <c r="O16" s="299"/>
      <c r="P16" s="38"/>
      <c r="Q16" s="301"/>
      <c r="R16" s="38"/>
      <c r="S16" s="301"/>
      <c r="T16" s="38"/>
      <c r="U16" s="299"/>
      <c r="V16" s="38"/>
      <c r="W16" s="299"/>
      <c r="X16" s="38"/>
      <c r="Y16" s="299"/>
      <c r="Z16" s="38"/>
      <c r="AA16" s="301"/>
      <c r="AB16" s="38"/>
      <c r="AC16" s="301"/>
    </row>
    <row r="17" spans="1:29">
      <c r="A17" s="306">
        <v>7</v>
      </c>
      <c r="B17" s="307"/>
      <c r="C17" s="80" t="s">
        <v>257</v>
      </c>
      <c r="D17" s="45"/>
      <c r="E17" s="308">
        <v>1</v>
      </c>
      <c r="F17" s="258" t="s">
        <v>214</v>
      </c>
      <c r="G17" s="298">
        <v>1</v>
      </c>
      <c r="H17" s="39">
        <v>18</v>
      </c>
      <c r="I17" s="320">
        <v>1.5</v>
      </c>
      <c r="J17" s="40">
        <v>10</v>
      </c>
      <c r="K17" s="320">
        <v>2.5</v>
      </c>
      <c r="L17" s="34">
        <v>1</v>
      </c>
      <c r="M17" s="300">
        <v>2.5</v>
      </c>
      <c r="N17" s="34"/>
      <c r="O17" s="298"/>
      <c r="P17" s="35"/>
      <c r="Q17" s="298"/>
      <c r="R17" s="34"/>
      <c r="S17" s="298"/>
      <c r="T17" s="39"/>
      <c r="U17" s="298"/>
      <c r="V17" s="40"/>
      <c r="W17" s="300"/>
      <c r="X17" s="40"/>
      <c r="Y17" s="300"/>
      <c r="Z17" s="39"/>
      <c r="AA17" s="300"/>
      <c r="AB17" s="39"/>
      <c r="AC17" s="300"/>
    </row>
    <row r="18" spans="1:29" ht="18" thickBot="1">
      <c r="A18" s="121">
        <v>1709</v>
      </c>
      <c r="B18" s="125">
        <v>1762</v>
      </c>
      <c r="C18" s="81" t="s">
        <v>263</v>
      </c>
      <c r="D18" s="46"/>
      <c r="E18" s="309"/>
      <c r="F18" s="259">
        <v>0</v>
      </c>
      <c r="G18" s="299"/>
      <c r="H18" s="38">
        <v>0.5</v>
      </c>
      <c r="I18" s="321"/>
      <c r="J18" s="37">
        <v>1</v>
      </c>
      <c r="K18" s="321"/>
      <c r="L18" s="38">
        <v>0</v>
      </c>
      <c r="M18" s="301"/>
      <c r="N18" s="38"/>
      <c r="O18" s="299"/>
      <c r="P18" s="38"/>
      <c r="Q18" s="299"/>
      <c r="R18" s="38"/>
      <c r="S18" s="299"/>
      <c r="T18" s="38"/>
      <c r="U18" s="299"/>
      <c r="V18" s="38"/>
      <c r="W18" s="301"/>
      <c r="X18" s="38"/>
      <c r="Y18" s="301"/>
      <c r="Z18" s="38"/>
      <c r="AA18" s="301"/>
      <c r="AB18" s="38"/>
      <c r="AC18" s="301"/>
    </row>
    <row r="19" spans="1:29">
      <c r="A19" s="306">
        <v>8</v>
      </c>
      <c r="B19" s="307"/>
      <c r="C19" s="80" t="s">
        <v>183</v>
      </c>
      <c r="D19" s="45"/>
      <c r="E19" s="308">
        <v>1</v>
      </c>
      <c r="F19" s="34">
        <v>3</v>
      </c>
      <c r="G19" s="298">
        <v>1</v>
      </c>
      <c r="H19" s="258" t="s">
        <v>214</v>
      </c>
      <c r="I19" s="298">
        <v>1</v>
      </c>
      <c r="J19" s="40">
        <v>4</v>
      </c>
      <c r="K19" s="298">
        <v>1</v>
      </c>
      <c r="L19" s="35">
        <v>20</v>
      </c>
      <c r="M19" s="300">
        <v>2</v>
      </c>
      <c r="N19" s="39"/>
      <c r="O19" s="300"/>
      <c r="P19" s="40"/>
      <c r="Q19" s="298"/>
      <c r="R19" s="40"/>
      <c r="S19" s="298"/>
      <c r="T19" s="39"/>
      <c r="U19" s="300"/>
      <c r="V19" s="39"/>
      <c r="W19" s="300"/>
      <c r="X19" s="39"/>
      <c r="Y19" s="300"/>
      <c r="Z19" s="40"/>
      <c r="AA19" s="298"/>
      <c r="AB19" s="40"/>
      <c r="AC19" s="298"/>
    </row>
    <row r="20" spans="1:29" ht="18" thickBot="1">
      <c r="A20" s="121">
        <v>1645</v>
      </c>
      <c r="B20" s="125">
        <v>1684</v>
      </c>
      <c r="C20" s="81" t="s">
        <v>184</v>
      </c>
      <c r="D20" s="46"/>
      <c r="E20" s="309"/>
      <c r="F20" s="37">
        <v>0</v>
      </c>
      <c r="G20" s="299"/>
      <c r="H20" s="259">
        <v>0</v>
      </c>
      <c r="I20" s="299"/>
      <c r="J20" s="38">
        <v>0</v>
      </c>
      <c r="K20" s="299"/>
      <c r="L20" s="38">
        <v>1</v>
      </c>
      <c r="M20" s="301"/>
      <c r="N20" s="38"/>
      <c r="O20" s="301"/>
      <c r="P20" s="38"/>
      <c r="Q20" s="299"/>
      <c r="R20" s="38"/>
      <c r="S20" s="299"/>
      <c r="T20" s="38"/>
      <c r="U20" s="301"/>
      <c r="V20" s="38"/>
      <c r="W20" s="301"/>
      <c r="X20" s="38"/>
      <c r="Y20" s="301"/>
      <c r="Z20" s="38"/>
      <c r="AA20" s="299"/>
      <c r="AB20" s="38"/>
      <c r="AC20" s="299"/>
    </row>
    <row r="21" spans="1:29">
      <c r="A21" s="306">
        <v>9</v>
      </c>
      <c r="B21" s="307"/>
      <c r="C21" s="80" t="s">
        <v>276</v>
      </c>
      <c r="D21" s="45"/>
      <c r="E21" s="308">
        <v>1</v>
      </c>
      <c r="F21" s="262">
        <v>13</v>
      </c>
      <c r="G21" s="298">
        <v>2</v>
      </c>
      <c r="H21" s="258" t="s">
        <v>214</v>
      </c>
      <c r="I21" s="298">
        <v>2</v>
      </c>
      <c r="J21" s="268" t="s">
        <v>214</v>
      </c>
      <c r="K21" s="298">
        <v>3</v>
      </c>
      <c r="L21" s="35">
        <v>12</v>
      </c>
      <c r="M21" s="320">
        <v>3.5</v>
      </c>
      <c r="N21" s="257"/>
      <c r="O21" s="298"/>
      <c r="P21" s="257"/>
      <c r="Q21" s="298"/>
      <c r="R21" s="257"/>
      <c r="S21" s="298"/>
      <c r="T21" s="257"/>
      <c r="U21" s="298"/>
      <c r="V21" s="257"/>
      <c r="W21" s="298"/>
      <c r="X21" s="257"/>
      <c r="Y21" s="298"/>
      <c r="Z21" s="257"/>
      <c r="AA21" s="298"/>
      <c r="AB21" s="257"/>
      <c r="AC21" s="298"/>
    </row>
    <row r="22" spans="1:29" ht="18" thickBot="1">
      <c r="A22" s="121">
        <v>1578</v>
      </c>
      <c r="B22" s="125">
        <v>1531</v>
      </c>
      <c r="C22" s="81" t="s">
        <v>283</v>
      </c>
      <c r="D22" s="46"/>
      <c r="E22" s="309"/>
      <c r="F22" s="263">
        <v>1</v>
      </c>
      <c r="G22" s="299"/>
      <c r="H22" s="259">
        <v>0</v>
      </c>
      <c r="I22" s="299"/>
      <c r="J22" s="269" t="s">
        <v>261</v>
      </c>
      <c r="K22" s="299"/>
      <c r="L22" s="38">
        <v>0.5</v>
      </c>
      <c r="M22" s="321"/>
      <c r="N22" s="38"/>
      <c r="O22" s="299"/>
      <c r="P22" s="38"/>
      <c r="Q22" s="299"/>
      <c r="R22" s="38"/>
      <c r="S22" s="299"/>
      <c r="T22" s="38"/>
      <c r="U22" s="299"/>
      <c r="V22" s="38"/>
      <c r="W22" s="299"/>
      <c r="X22" s="38"/>
      <c r="Y22" s="299"/>
      <c r="Z22" s="38"/>
      <c r="AA22" s="299"/>
      <c r="AB22" s="38"/>
      <c r="AC22" s="299"/>
    </row>
    <row r="23" spans="1:29">
      <c r="A23" s="306">
        <v>10</v>
      </c>
      <c r="B23" s="307"/>
      <c r="C23" s="80" t="s">
        <v>82</v>
      </c>
      <c r="D23" s="45"/>
      <c r="E23" s="308">
        <v>1</v>
      </c>
      <c r="F23" s="39">
        <v>4</v>
      </c>
      <c r="G23" s="300">
        <v>1</v>
      </c>
      <c r="H23" s="34">
        <v>13</v>
      </c>
      <c r="I23" s="310">
        <v>2</v>
      </c>
      <c r="J23" s="35">
        <v>7</v>
      </c>
      <c r="K23" s="298">
        <v>2</v>
      </c>
      <c r="L23" s="39">
        <v>3</v>
      </c>
      <c r="M23" s="298">
        <v>2</v>
      </c>
      <c r="N23" s="39"/>
      <c r="O23" s="298"/>
      <c r="P23" s="39"/>
      <c r="Q23" s="298"/>
      <c r="R23" s="40"/>
      <c r="S23" s="298"/>
      <c r="T23" s="39"/>
      <c r="U23" s="298"/>
      <c r="V23" s="34"/>
      <c r="W23" s="298"/>
      <c r="X23" s="35"/>
      <c r="Y23" s="298"/>
      <c r="Z23" s="40"/>
      <c r="AA23" s="298"/>
      <c r="AB23" s="40"/>
      <c r="AC23" s="298"/>
    </row>
    <row r="24" spans="1:29" ht="18" thickBot="1">
      <c r="A24" s="121">
        <v>1560</v>
      </c>
      <c r="B24" s="125">
        <v>1581</v>
      </c>
      <c r="C24" s="81" t="s">
        <v>81</v>
      </c>
      <c r="D24" s="46"/>
      <c r="E24" s="309"/>
      <c r="F24" s="38">
        <v>0</v>
      </c>
      <c r="G24" s="301"/>
      <c r="H24" s="38">
        <v>1</v>
      </c>
      <c r="I24" s="311"/>
      <c r="J24" s="38">
        <v>0</v>
      </c>
      <c r="K24" s="299"/>
      <c r="L24" s="37">
        <v>0</v>
      </c>
      <c r="M24" s="299"/>
      <c r="N24" s="37"/>
      <c r="O24" s="299"/>
      <c r="P24" s="37"/>
      <c r="Q24" s="299"/>
      <c r="R24" s="37"/>
      <c r="S24" s="299"/>
      <c r="T24" s="37"/>
      <c r="U24" s="299"/>
      <c r="V24" s="38"/>
      <c r="W24" s="299"/>
      <c r="X24" s="38"/>
      <c r="Y24" s="299"/>
      <c r="Z24" s="37"/>
      <c r="AA24" s="299"/>
      <c r="AB24" s="37"/>
      <c r="AC24" s="299"/>
    </row>
    <row r="25" spans="1:29">
      <c r="A25" s="316">
        <v>11</v>
      </c>
      <c r="B25" s="317"/>
      <c r="C25" s="80" t="s">
        <v>143</v>
      </c>
      <c r="D25" s="45"/>
      <c r="E25" s="318">
        <v>0</v>
      </c>
      <c r="F25" s="268" t="s">
        <v>214</v>
      </c>
      <c r="G25" s="298">
        <v>1</v>
      </c>
      <c r="H25" s="40">
        <v>17</v>
      </c>
      <c r="I25" s="298">
        <v>1.5</v>
      </c>
      <c r="J25" s="35">
        <v>19</v>
      </c>
      <c r="K25" s="300">
        <v>1.5</v>
      </c>
      <c r="L25" s="39">
        <v>17</v>
      </c>
      <c r="M25" s="298">
        <v>2.5</v>
      </c>
      <c r="N25" s="39"/>
      <c r="O25" s="298"/>
      <c r="P25" s="40"/>
      <c r="Q25" s="298"/>
      <c r="R25" s="39"/>
      <c r="S25" s="298"/>
      <c r="T25" s="34"/>
      <c r="U25" s="300"/>
      <c r="V25" s="39"/>
      <c r="W25" s="298"/>
      <c r="X25" s="34"/>
      <c r="Y25" s="298"/>
      <c r="Z25" s="39"/>
      <c r="AA25" s="300"/>
      <c r="AB25" s="39"/>
      <c r="AC25" s="300"/>
    </row>
    <row r="26" spans="1:29" ht="18" thickBot="1">
      <c r="A26" s="121">
        <v>1519</v>
      </c>
      <c r="B26" s="125">
        <v>1576</v>
      </c>
      <c r="C26" s="81" t="s">
        <v>80</v>
      </c>
      <c r="D26" s="46"/>
      <c r="E26" s="319"/>
      <c r="F26" s="269" t="s">
        <v>261</v>
      </c>
      <c r="G26" s="299"/>
      <c r="H26" s="38">
        <v>0.5</v>
      </c>
      <c r="I26" s="299"/>
      <c r="J26" s="38">
        <v>0</v>
      </c>
      <c r="K26" s="301"/>
      <c r="L26" s="37" t="s">
        <v>261</v>
      </c>
      <c r="M26" s="299"/>
      <c r="N26" s="38"/>
      <c r="O26" s="299"/>
      <c r="P26" s="38"/>
      <c r="Q26" s="299"/>
      <c r="R26" s="38"/>
      <c r="S26" s="299"/>
      <c r="T26" s="38"/>
      <c r="U26" s="301"/>
      <c r="V26" s="38"/>
      <c r="W26" s="299"/>
      <c r="X26" s="38"/>
      <c r="Y26" s="299"/>
      <c r="Z26" s="38"/>
      <c r="AA26" s="301"/>
      <c r="AB26" s="38"/>
      <c r="AC26" s="301"/>
    </row>
    <row r="27" spans="1:29">
      <c r="A27" s="316">
        <v>12</v>
      </c>
      <c r="B27" s="317"/>
      <c r="C27" s="80" t="s">
        <v>259</v>
      </c>
      <c r="D27" s="45"/>
      <c r="E27" s="318">
        <v>0</v>
      </c>
      <c r="F27" s="258" t="s">
        <v>214</v>
      </c>
      <c r="G27" s="298">
        <v>0</v>
      </c>
      <c r="H27" s="39">
        <v>16</v>
      </c>
      <c r="I27" s="298">
        <v>1</v>
      </c>
      <c r="J27" s="258" t="s">
        <v>214</v>
      </c>
      <c r="K27" s="298">
        <v>1</v>
      </c>
      <c r="L27" s="34">
        <v>9</v>
      </c>
      <c r="M27" s="298">
        <v>1.5</v>
      </c>
      <c r="N27" s="257"/>
      <c r="O27" s="300"/>
      <c r="P27" s="35"/>
      <c r="Q27" s="298"/>
      <c r="R27" s="257"/>
      <c r="S27" s="298"/>
      <c r="T27" s="257"/>
      <c r="U27" s="298"/>
      <c r="V27" s="40"/>
      <c r="W27" s="298"/>
      <c r="X27" s="39"/>
      <c r="Y27" s="298"/>
      <c r="Z27" s="257"/>
      <c r="AA27" s="298"/>
      <c r="AB27" s="257"/>
      <c r="AC27" s="298"/>
    </row>
    <row r="28" spans="1:29" ht="18" thickBot="1">
      <c r="A28" s="121">
        <v>1498</v>
      </c>
      <c r="B28" s="125">
        <v>1640</v>
      </c>
      <c r="C28" s="81" t="s">
        <v>262</v>
      </c>
      <c r="D28" s="46"/>
      <c r="E28" s="319"/>
      <c r="F28" s="259">
        <v>0</v>
      </c>
      <c r="G28" s="299"/>
      <c r="H28" s="38">
        <v>1</v>
      </c>
      <c r="I28" s="299"/>
      <c r="J28" s="259">
        <v>0</v>
      </c>
      <c r="K28" s="299"/>
      <c r="L28" s="38">
        <v>0.5</v>
      </c>
      <c r="M28" s="299"/>
      <c r="N28" s="38"/>
      <c r="O28" s="301"/>
      <c r="P28" s="38"/>
      <c r="Q28" s="299"/>
      <c r="R28" s="38"/>
      <c r="S28" s="299"/>
      <c r="T28" s="38"/>
      <c r="U28" s="299"/>
      <c r="V28" s="38"/>
      <c r="W28" s="299"/>
      <c r="X28" s="38"/>
      <c r="Y28" s="299"/>
      <c r="Z28" s="38"/>
      <c r="AA28" s="299"/>
      <c r="AB28" s="38"/>
      <c r="AC28" s="299"/>
    </row>
    <row r="29" spans="1:29">
      <c r="A29" s="316">
        <v>13</v>
      </c>
      <c r="B29" s="317"/>
      <c r="C29" s="80" t="s">
        <v>163</v>
      </c>
      <c r="D29" s="45"/>
      <c r="E29" s="318">
        <v>0</v>
      </c>
      <c r="F29" s="35">
        <v>17</v>
      </c>
      <c r="G29" s="300">
        <v>1</v>
      </c>
      <c r="H29" s="39">
        <v>10</v>
      </c>
      <c r="I29" s="298">
        <v>1</v>
      </c>
      <c r="J29" s="34">
        <v>16</v>
      </c>
      <c r="K29" s="298">
        <v>2</v>
      </c>
      <c r="L29" s="40">
        <v>18</v>
      </c>
      <c r="M29" s="300">
        <v>3</v>
      </c>
      <c r="N29" s="39"/>
      <c r="O29" s="300"/>
      <c r="P29" s="40"/>
      <c r="Q29" s="298"/>
      <c r="R29" s="40"/>
      <c r="S29" s="298"/>
      <c r="T29" s="40"/>
      <c r="U29" s="298"/>
      <c r="V29" s="39"/>
      <c r="W29" s="298"/>
      <c r="X29" s="39"/>
      <c r="Y29" s="298"/>
      <c r="Z29" s="39"/>
      <c r="AA29" s="298"/>
      <c r="AB29" s="260">
        <v>9</v>
      </c>
      <c r="AC29" s="298"/>
    </row>
    <row r="30" spans="1:29" ht="18" thickBot="1">
      <c r="A30" s="121">
        <v>1471</v>
      </c>
      <c r="B30" s="125">
        <v>1448</v>
      </c>
      <c r="C30" s="81" t="s">
        <v>164</v>
      </c>
      <c r="D30" s="46"/>
      <c r="E30" s="319"/>
      <c r="F30" s="38">
        <v>1</v>
      </c>
      <c r="G30" s="301"/>
      <c r="H30" s="38">
        <v>0</v>
      </c>
      <c r="I30" s="299"/>
      <c r="J30" s="38">
        <v>1</v>
      </c>
      <c r="K30" s="299"/>
      <c r="L30" s="38">
        <v>1</v>
      </c>
      <c r="M30" s="301"/>
      <c r="N30" s="38"/>
      <c r="O30" s="301"/>
      <c r="P30" s="38"/>
      <c r="Q30" s="299"/>
      <c r="R30" s="38"/>
      <c r="S30" s="299"/>
      <c r="T30" s="38"/>
      <c r="U30" s="299"/>
      <c r="V30" s="38"/>
      <c r="W30" s="299"/>
      <c r="X30" s="38"/>
      <c r="Y30" s="299"/>
      <c r="Z30" s="38"/>
      <c r="AA30" s="299"/>
      <c r="AB30" s="261">
        <v>0</v>
      </c>
      <c r="AC30" s="299"/>
    </row>
    <row r="31" spans="1:29">
      <c r="A31" s="316">
        <v>14</v>
      </c>
      <c r="B31" s="317"/>
      <c r="C31" s="80" t="s">
        <v>121</v>
      </c>
      <c r="D31" s="45"/>
      <c r="E31" s="318">
        <v>0</v>
      </c>
      <c r="F31" s="34">
        <v>18</v>
      </c>
      <c r="G31" s="298">
        <v>0</v>
      </c>
      <c r="H31" s="40">
        <v>20</v>
      </c>
      <c r="I31" s="298">
        <v>0</v>
      </c>
      <c r="J31" s="39">
        <v>17</v>
      </c>
      <c r="K31" s="300">
        <v>1</v>
      </c>
      <c r="L31" s="39">
        <v>16</v>
      </c>
      <c r="M31" s="300">
        <v>2</v>
      </c>
      <c r="N31" s="40"/>
      <c r="O31" s="300"/>
      <c r="P31" s="40"/>
      <c r="Q31" s="300"/>
      <c r="R31" s="39"/>
      <c r="S31" s="300"/>
      <c r="T31" s="257"/>
      <c r="U31" s="300"/>
      <c r="V31" s="35"/>
      <c r="W31" s="300"/>
      <c r="X31" s="257"/>
      <c r="Y31" s="300"/>
      <c r="Z31" s="257"/>
      <c r="AA31" s="300"/>
      <c r="AB31" s="257"/>
      <c r="AC31" s="300"/>
    </row>
    <row r="32" spans="1:29" ht="18" thickBot="1">
      <c r="A32" s="121">
        <v>1442</v>
      </c>
      <c r="B32" s="125">
        <v>1432</v>
      </c>
      <c r="C32" s="81" t="s">
        <v>122</v>
      </c>
      <c r="D32" s="46"/>
      <c r="E32" s="319"/>
      <c r="F32" s="38">
        <v>0</v>
      </c>
      <c r="G32" s="299"/>
      <c r="H32" s="38">
        <v>0</v>
      </c>
      <c r="I32" s="299"/>
      <c r="J32" s="38">
        <v>1</v>
      </c>
      <c r="K32" s="301"/>
      <c r="L32" s="37">
        <v>1</v>
      </c>
      <c r="M32" s="301"/>
      <c r="N32" s="38"/>
      <c r="O32" s="301"/>
      <c r="P32" s="38"/>
      <c r="Q32" s="301"/>
      <c r="R32" s="38"/>
      <c r="S32" s="301"/>
      <c r="T32" s="38"/>
      <c r="U32" s="301"/>
      <c r="V32" s="38"/>
      <c r="W32" s="301"/>
      <c r="X32" s="38"/>
      <c r="Y32" s="301"/>
      <c r="Z32" s="38"/>
      <c r="AA32" s="301"/>
      <c r="AB32" s="38"/>
      <c r="AC32" s="301"/>
    </row>
    <row r="33" spans="1:29">
      <c r="A33" s="316">
        <v>15</v>
      </c>
      <c r="B33" s="317"/>
      <c r="C33" s="80" t="s">
        <v>282</v>
      </c>
      <c r="D33" s="45"/>
      <c r="E33" s="318">
        <v>0</v>
      </c>
      <c r="F33" s="258" t="s">
        <v>214</v>
      </c>
      <c r="G33" s="298">
        <v>0</v>
      </c>
      <c r="H33" s="258" t="s">
        <v>214</v>
      </c>
      <c r="I33" s="298">
        <v>0</v>
      </c>
      <c r="J33" s="258" t="s">
        <v>214</v>
      </c>
      <c r="K33" s="298">
        <v>0</v>
      </c>
      <c r="L33" s="258" t="s">
        <v>214</v>
      </c>
      <c r="M33" s="298">
        <v>0</v>
      </c>
      <c r="N33" s="40"/>
      <c r="O33" s="300"/>
      <c r="P33" s="39"/>
      <c r="Q33" s="298"/>
      <c r="R33" s="34"/>
      <c r="S33" s="298"/>
      <c r="T33" s="40"/>
      <c r="U33" s="298"/>
      <c r="V33" s="39"/>
      <c r="W33" s="298"/>
      <c r="X33" s="40"/>
      <c r="Y33" s="298"/>
      <c r="Z33" s="40"/>
      <c r="AA33" s="300"/>
      <c r="AB33" s="40"/>
      <c r="AC33" s="300"/>
    </row>
    <row r="34" spans="1:29" ht="18" thickBot="1">
      <c r="A34" s="121">
        <v>1418</v>
      </c>
      <c r="B34" s="125">
        <v>1510</v>
      </c>
      <c r="C34" s="81" t="s">
        <v>184</v>
      </c>
      <c r="D34" s="46"/>
      <c r="E34" s="319"/>
      <c r="F34" s="259">
        <v>0</v>
      </c>
      <c r="G34" s="299"/>
      <c r="H34" s="259">
        <v>0</v>
      </c>
      <c r="I34" s="299"/>
      <c r="J34" s="259">
        <v>0</v>
      </c>
      <c r="K34" s="299"/>
      <c r="L34" s="259">
        <v>0</v>
      </c>
      <c r="M34" s="299"/>
      <c r="N34" s="38"/>
      <c r="O34" s="301"/>
      <c r="P34" s="38"/>
      <c r="Q34" s="299"/>
      <c r="R34" s="38"/>
      <c r="S34" s="299"/>
      <c r="T34" s="37"/>
      <c r="U34" s="299"/>
      <c r="V34" s="37"/>
      <c r="W34" s="299"/>
      <c r="X34" s="37"/>
      <c r="Y34" s="299"/>
      <c r="Z34" s="255"/>
      <c r="AA34" s="301"/>
      <c r="AB34" s="255"/>
      <c r="AC34" s="301"/>
    </row>
    <row r="35" spans="1:29">
      <c r="A35" s="316">
        <v>16</v>
      </c>
      <c r="B35" s="317"/>
      <c r="C35" s="80" t="s">
        <v>83</v>
      </c>
      <c r="D35" s="45"/>
      <c r="E35" s="318">
        <v>0</v>
      </c>
      <c r="F35" s="39">
        <v>19</v>
      </c>
      <c r="G35" s="298">
        <v>1</v>
      </c>
      <c r="H35" s="40">
        <v>12</v>
      </c>
      <c r="I35" s="298">
        <v>1</v>
      </c>
      <c r="J35" s="39">
        <v>13</v>
      </c>
      <c r="K35" s="300">
        <v>1</v>
      </c>
      <c r="L35" s="40">
        <v>14</v>
      </c>
      <c r="M35" s="298">
        <v>1</v>
      </c>
      <c r="N35" s="40"/>
      <c r="O35" s="300"/>
      <c r="P35" s="39"/>
      <c r="Q35" s="300"/>
      <c r="R35" s="39"/>
      <c r="S35" s="300"/>
      <c r="T35" s="39"/>
      <c r="U35" s="300"/>
      <c r="V35" s="40"/>
      <c r="W35" s="300"/>
      <c r="X35" s="34"/>
      <c r="Y35" s="300"/>
      <c r="Z35" s="39"/>
      <c r="AA35" s="300"/>
      <c r="AB35" s="39"/>
      <c r="AC35" s="300"/>
    </row>
    <row r="36" spans="1:29" ht="18" thickBot="1">
      <c r="A36" s="121">
        <v>1409</v>
      </c>
      <c r="B36" s="125">
        <v>1398</v>
      </c>
      <c r="C36" s="81" t="s">
        <v>84</v>
      </c>
      <c r="D36" s="46"/>
      <c r="E36" s="319"/>
      <c r="F36" s="37">
        <v>1</v>
      </c>
      <c r="G36" s="299"/>
      <c r="H36" s="38">
        <v>0</v>
      </c>
      <c r="I36" s="299"/>
      <c r="J36" s="38">
        <v>0</v>
      </c>
      <c r="K36" s="301"/>
      <c r="L36" s="38">
        <v>0</v>
      </c>
      <c r="M36" s="299"/>
      <c r="N36" s="38"/>
      <c r="O36" s="301"/>
      <c r="P36" s="38"/>
      <c r="Q36" s="301"/>
      <c r="R36" s="38"/>
      <c r="S36" s="301"/>
      <c r="T36" s="38"/>
      <c r="U36" s="301"/>
      <c r="V36" s="37"/>
      <c r="W36" s="301"/>
      <c r="X36" s="38"/>
      <c r="Y36" s="301"/>
      <c r="Z36" s="38"/>
      <c r="AA36" s="301"/>
      <c r="AB36" s="38"/>
      <c r="AC36" s="301"/>
    </row>
    <row r="37" spans="1:29">
      <c r="A37" s="316">
        <v>17</v>
      </c>
      <c r="B37" s="317"/>
      <c r="C37" s="80" t="s">
        <v>158</v>
      </c>
      <c r="D37" s="44"/>
      <c r="E37" s="318">
        <v>0</v>
      </c>
      <c r="F37" s="40">
        <v>13</v>
      </c>
      <c r="G37" s="298">
        <v>0</v>
      </c>
      <c r="H37" s="39">
        <v>11</v>
      </c>
      <c r="I37" s="298">
        <v>0.5</v>
      </c>
      <c r="J37" s="34">
        <v>14</v>
      </c>
      <c r="K37" s="300">
        <v>0.5</v>
      </c>
      <c r="L37" s="40">
        <v>11</v>
      </c>
      <c r="M37" s="298">
        <v>0.5</v>
      </c>
      <c r="N37" s="39"/>
      <c r="O37" s="300"/>
      <c r="P37" s="39"/>
      <c r="Q37" s="300"/>
      <c r="R37" s="257"/>
      <c r="S37" s="298"/>
      <c r="T37" s="40"/>
      <c r="U37" s="298"/>
      <c r="V37" s="39"/>
      <c r="W37" s="298"/>
      <c r="X37" s="257"/>
      <c r="Y37" s="298"/>
      <c r="Z37" s="257"/>
      <c r="AA37" s="300"/>
      <c r="AB37" s="257"/>
      <c r="AC37" s="300"/>
    </row>
    <row r="38" spans="1:29" ht="18" thickBot="1">
      <c r="A38" s="121">
        <v>1315</v>
      </c>
      <c r="B38" s="125">
        <v>1372</v>
      </c>
      <c r="C38" s="81" t="s">
        <v>159</v>
      </c>
      <c r="D38" s="44"/>
      <c r="E38" s="319"/>
      <c r="F38" s="38">
        <v>0</v>
      </c>
      <c r="G38" s="299"/>
      <c r="H38" s="37">
        <v>0.5</v>
      </c>
      <c r="I38" s="299"/>
      <c r="J38" s="38">
        <v>0</v>
      </c>
      <c r="K38" s="301"/>
      <c r="L38" s="38">
        <v>0</v>
      </c>
      <c r="M38" s="299"/>
      <c r="N38" s="38"/>
      <c r="O38" s="301"/>
      <c r="P38" s="38"/>
      <c r="Q38" s="301"/>
      <c r="R38" s="38"/>
      <c r="S38" s="299"/>
      <c r="T38" s="38"/>
      <c r="U38" s="299"/>
      <c r="V38" s="37"/>
      <c r="W38" s="299"/>
      <c r="X38" s="38"/>
      <c r="Y38" s="299"/>
      <c r="Z38" s="38"/>
      <c r="AA38" s="301"/>
      <c r="AB38" s="38"/>
      <c r="AC38" s="301"/>
    </row>
    <row r="39" spans="1:29">
      <c r="A39" s="316">
        <v>18</v>
      </c>
      <c r="B39" s="317"/>
      <c r="C39" s="80" t="s">
        <v>246</v>
      </c>
      <c r="D39" s="44"/>
      <c r="E39" s="318">
        <v>0</v>
      </c>
      <c r="F39" s="39">
        <v>14</v>
      </c>
      <c r="G39" s="298">
        <v>1</v>
      </c>
      <c r="H39" s="40">
        <v>7</v>
      </c>
      <c r="I39" s="320">
        <v>1.5</v>
      </c>
      <c r="J39" s="40">
        <v>6</v>
      </c>
      <c r="K39" s="298">
        <v>2</v>
      </c>
      <c r="L39" s="39">
        <v>13</v>
      </c>
      <c r="M39" s="298">
        <v>2</v>
      </c>
      <c r="N39" s="40"/>
      <c r="O39" s="300"/>
      <c r="P39" s="40"/>
      <c r="Q39" s="300"/>
      <c r="R39" s="39"/>
      <c r="S39" s="300"/>
      <c r="T39" s="40"/>
      <c r="U39" s="300"/>
      <c r="V39" s="39"/>
      <c r="W39" s="300"/>
      <c r="X39" s="34"/>
      <c r="Y39" s="300"/>
      <c r="Z39" s="40"/>
      <c r="AA39" s="300"/>
      <c r="AB39" s="40"/>
      <c r="AC39" s="300"/>
    </row>
    <row r="40" spans="1:29" ht="18" thickBot="1">
      <c r="A40" s="121">
        <v>0</v>
      </c>
      <c r="B40" s="125">
        <v>1456</v>
      </c>
      <c r="C40" s="81" t="s">
        <v>253</v>
      </c>
      <c r="D40" s="44"/>
      <c r="E40" s="319"/>
      <c r="F40" s="38">
        <v>1</v>
      </c>
      <c r="G40" s="299"/>
      <c r="H40" s="37">
        <v>0.5</v>
      </c>
      <c r="I40" s="321"/>
      <c r="J40" s="37">
        <v>0.5</v>
      </c>
      <c r="K40" s="299"/>
      <c r="L40" s="38">
        <v>0</v>
      </c>
      <c r="M40" s="299"/>
      <c r="N40" s="38"/>
      <c r="O40" s="301"/>
      <c r="P40" s="38"/>
      <c r="Q40" s="301"/>
      <c r="R40" s="38"/>
      <c r="S40" s="301"/>
      <c r="T40" s="38"/>
      <c r="U40" s="301"/>
      <c r="V40" s="37"/>
      <c r="W40" s="301"/>
      <c r="X40" s="38"/>
      <c r="Y40" s="301"/>
      <c r="Z40" s="38"/>
      <c r="AA40" s="301"/>
      <c r="AB40" s="38"/>
      <c r="AC40" s="301"/>
    </row>
    <row r="41" spans="1:29">
      <c r="A41" s="316">
        <v>19</v>
      </c>
      <c r="B41" s="317"/>
      <c r="C41" s="80" t="s">
        <v>247</v>
      </c>
      <c r="D41" s="44"/>
      <c r="E41" s="318">
        <v>0</v>
      </c>
      <c r="F41" s="34">
        <v>16</v>
      </c>
      <c r="G41" s="298">
        <v>0</v>
      </c>
      <c r="H41" s="268" t="s">
        <v>214</v>
      </c>
      <c r="I41" s="298">
        <v>1</v>
      </c>
      <c r="J41" s="40">
        <v>11</v>
      </c>
      <c r="K41" s="298">
        <v>2</v>
      </c>
      <c r="L41" s="39">
        <v>6</v>
      </c>
      <c r="M41" s="298">
        <v>2</v>
      </c>
      <c r="N41" s="40"/>
      <c r="O41" s="300"/>
      <c r="P41" s="40"/>
      <c r="Q41" s="300"/>
      <c r="R41" s="39"/>
      <c r="S41" s="298"/>
      <c r="T41" s="39"/>
      <c r="U41" s="298"/>
      <c r="V41" s="40"/>
      <c r="W41" s="298"/>
      <c r="X41" s="39"/>
      <c r="Y41" s="298"/>
      <c r="Z41" s="257"/>
      <c r="AA41" s="300"/>
      <c r="AB41" s="257"/>
      <c r="AC41" s="300"/>
    </row>
    <row r="42" spans="1:29" ht="18" thickBot="1">
      <c r="A42" s="121">
        <v>0</v>
      </c>
      <c r="B42" s="125">
        <v>0</v>
      </c>
      <c r="C42" s="81" t="s">
        <v>254</v>
      </c>
      <c r="D42" s="44"/>
      <c r="E42" s="319"/>
      <c r="F42" s="38">
        <v>0</v>
      </c>
      <c r="G42" s="299"/>
      <c r="H42" s="269" t="s">
        <v>261</v>
      </c>
      <c r="I42" s="299"/>
      <c r="J42" s="37">
        <v>1</v>
      </c>
      <c r="K42" s="299"/>
      <c r="L42" s="37">
        <v>0</v>
      </c>
      <c r="M42" s="299"/>
      <c r="N42" s="38"/>
      <c r="O42" s="301"/>
      <c r="P42" s="38"/>
      <c r="Q42" s="301"/>
      <c r="R42" s="38"/>
      <c r="S42" s="299"/>
      <c r="T42" s="38"/>
      <c r="U42" s="299"/>
      <c r="V42" s="38"/>
      <c r="W42" s="299"/>
      <c r="X42" s="38"/>
      <c r="Y42" s="299"/>
      <c r="Z42" s="38"/>
      <c r="AA42" s="301"/>
      <c r="AB42" s="38"/>
      <c r="AC42" s="301"/>
    </row>
    <row r="43" spans="1:29">
      <c r="A43" s="316">
        <v>20</v>
      </c>
      <c r="B43" s="317"/>
      <c r="C43" s="80" t="s">
        <v>212</v>
      </c>
      <c r="D43" s="44"/>
      <c r="E43" s="318">
        <v>0</v>
      </c>
      <c r="F43" s="258" t="s">
        <v>214</v>
      </c>
      <c r="G43" s="298">
        <v>0</v>
      </c>
      <c r="H43" s="39">
        <v>14</v>
      </c>
      <c r="I43" s="298">
        <v>1</v>
      </c>
      <c r="J43" s="258" t="s">
        <v>214</v>
      </c>
      <c r="K43" s="298">
        <v>1</v>
      </c>
      <c r="L43" s="40">
        <v>8</v>
      </c>
      <c r="M43" s="298">
        <v>1</v>
      </c>
      <c r="N43" s="39"/>
      <c r="O43" s="300"/>
      <c r="P43" s="39"/>
      <c r="Q43" s="300"/>
      <c r="R43" s="40"/>
      <c r="S43" s="300"/>
      <c r="T43" s="257"/>
      <c r="U43" s="300"/>
      <c r="V43" s="39"/>
      <c r="W43" s="300"/>
      <c r="X43" s="257"/>
      <c r="Y43" s="300"/>
      <c r="Z43" s="257"/>
      <c r="AA43" s="300"/>
      <c r="AB43" s="257"/>
      <c r="AC43" s="300"/>
    </row>
    <row r="44" spans="1:29" ht="18" thickBot="1">
      <c r="A44" s="121">
        <v>0</v>
      </c>
      <c r="B44" s="125">
        <v>0</v>
      </c>
      <c r="C44" s="81" t="s">
        <v>184</v>
      </c>
      <c r="D44" s="44"/>
      <c r="E44" s="319"/>
      <c r="F44" s="259">
        <v>0</v>
      </c>
      <c r="G44" s="299"/>
      <c r="H44" s="38">
        <v>1</v>
      </c>
      <c r="I44" s="299"/>
      <c r="J44" s="259">
        <v>0</v>
      </c>
      <c r="K44" s="299"/>
      <c r="L44" s="37">
        <v>0</v>
      </c>
      <c r="M44" s="299"/>
      <c r="N44" s="38"/>
      <c r="O44" s="301"/>
      <c r="P44" s="38"/>
      <c r="Q44" s="301"/>
      <c r="R44" s="38"/>
      <c r="S44" s="301"/>
      <c r="T44" s="38"/>
      <c r="U44" s="301"/>
      <c r="V44" s="37"/>
      <c r="W44" s="301"/>
      <c r="X44" s="38"/>
      <c r="Y44" s="301"/>
      <c r="Z44" s="38"/>
      <c r="AA44" s="301"/>
      <c r="AB44" s="38"/>
      <c r="AC44" s="301"/>
    </row>
    <row r="45" spans="1:29">
      <c r="A45" s="328"/>
      <c r="B45" s="329"/>
      <c r="C45" s="80"/>
      <c r="D45" s="44"/>
      <c r="E45" s="314"/>
      <c r="F45" s="39"/>
      <c r="G45" s="298"/>
      <c r="H45" s="39"/>
      <c r="I45" s="298"/>
      <c r="J45" s="39"/>
      <c r="K45" s="300"/>
      <c r="L45" s="40"/>
      <c r="M45" s="300"/>
      <c r="N45" s="40"/>
      <c r="O45" s="300"/>
      <c r="P45" s="257"/>
      <c r="Q45" s="300"/>
      <c r="R45" s="257"/>
      <c r="S45" s="300"/>
      <c r="T45" s="40"/>
      <c r="U45" s="300"/>
      <c r="V45" s="257"/>
      <c r="W45" s="300"/>
      <c r="X45" s="257"/>
      <c r="Y45" s="300"/>
      <c r="Z45" s="257"/>
      <c r="AA45" s="300"/>
      <c r="AB45" s="257"/>
      <c r="AC45" s="300"/>
    </row>
    <row r="46" spans="1:29" ht="18" thickBot="1">
      <c r="A46" s="121"/>
      <c r="B46" s="125"/>
      <c r="C46" s="81"/>
      <c r="D46" s="44"/>
      <c r="E46" s="315"/>
      <c r="F46" s="38"/>
      <c r="G46" s="299"/>
      <c r="H46" s="38"/>
      <c r="I46" s="299"/>
      <c r="J46" s="38"/>
      <c r="K46" s="301"/>
      <c r="L46" s="38"/>
      <c r="M46" s="301"/>
      <c r="N46" s="38"/>
      <c r="O46" s="301"/>
      <c r="P46" s="38"/>
      <c r="Q46" s="301"/>
      <c r="R46" s="38"/>
      <c r="S46" s="301"/>
      <c r="T46" s="38"/>
      <c r="U46" s="301"/>
      <c r="V46" s="38"/>
      <c r="W46" s="301"/>
      <c r="X46" s="38"/>
      <c r="Y46" s="301"/>
      <c r="Z46" s="38"/>
      <c r="AA46" s="301"/>
      <c r="AB46" s="38"/>
      <c r="AC46" s="301"/>
    </row>
    <row r="47" spans="1:29">
      <c r="A47" s="328"/>
      <c r="B47" s="329"/>
      <c r="C47" s="80"/>
      <c r="D47" s="44"/>
      <c r="E47" s="314"/>
      <c r="F47" s="257"/>
      <c r="G47" s="298"/>
      <c r="H47" s="39"/>
      <c r="I47" s="298"/>
      <c r="J47" s="40"/>
      <c r="K47" s="298"/>
      <c r="L47" s="257"/>
      <c r="M47" s="298"/>
      <c r="N47" s="257"/>
      <c r="O47" s="298"/>
      <c r="P47" s="257"/>
      <c r="Q47" s="298"/>
      <c r="R47" s="39"/>
      <c r="S47" s="298"/>
      <c r="T47" s="39"/>
      <c r="U47" s="298"/>
      <c r="V47" s="40"/>
      <c r="W47" s="298"/>
      <c r="X47" s="257"/>
      <c r="Y47" s="298"/>
      <c r="Z47" s="257"/>
      <c r="AA47" s="300"/>
      <c r="AB47" s="257"/>
      <c r="AC47" s="300"/>
    </row>
    <row r="48" spans="1:29" ht="18" thickBot="1">
      <c r="A48" s="121"/>
      <c r="B48" s="125"/>
      <c r="C48" s="81"/>
      <c r="D48" s="44"/>
      <c r="E48" s="315"/>
      <c r="F48" s="38"/>
      <c r="G48" s="299"/>
      <c r="H48" s="38"/>
      <c r="I48" s="299"/>
      <c r="J48" s="38"/>
      <c r="K48" s="299"/>
      <c r="L48" s="38"/>
      <c r="M48" s="299"/>
      <c r="N48" s="38"/>
      <c r="O48" s="299"/>
      <c r="P48" s="38"/>
      <c r="Q48" s="299"/>
      <c r="R48" s="38"/>
      <c r="S48" s="299"/>
      <c r="T48" s="38"/>
      <c r="U48" s="299"/>
      <c r="V48" s="38"/>
      <c r="W48" s="299"/>
      <c r="X48" s="38"/>
      <c r="Y48" s="299"/>
      <c r="Z48" s="38"/>
      <c r="AA48" s="301"/>
      <c r="AB48" s="38"/>
      <c r="AC48" s="301"/>
    </row>
    <row r="49" spans="1:29">
      <c r="A49" s="200"/>
      <c r="B49" s="201"/>
      <c r="C49" s="46"/>
      <c r="D49" s="44"/>
      <c r="E49" s="202"/>
      <c r="F49" s="42"/>
      <c r="G49" s="43"/>
      <c r="H49" s="42"/>
      <c r="I49" s="43"/>
      <c r="J49" s="42"/>
      <c r="K49" s="43"/>
      <c r="L49" s="42"/>
      <c r="M49" s="43"/>
      <c r="N49" s="42"/>
      <c r="O49" s="43"/>
      <c r="P49" s="42"/>
      <c r="Q49" s="43"/>
      <c r="R49" s="42"/>
      <c r="S49" s="43"/>
      <c r="T49" s="42"/>
      <c r="U49" s="43"/>
      <c r="V49" s="42"/>
      <c r="W49" s="43"/>
      <c r="X49" s="42"/>
      <c r="Y49" s="43"/>
      <c r="Z49" s="42"/>
      <c r="AA49" s="43"/>
      <c r="AB49" s="43"/>
      <c r="AC49" s="43"/>
    </row>
    <row r="50" spans="1:29">
      <c r="A50" s="47"/>
      <c r="B50" s="127"/>
      <c r="C50" s="41"/>
      <c r="F50" s="48"/>
      <c r="G50" s="49"/>
      <c r="H50" s="48"/>
      <c r="I50" s="49"/>
      <c r="J50" s="48"/>
      <c r="K50" s="49"/>
      <c r="L50" s="42"/>
      <c r="M50" s="43"/>
      <c r="N50" s="42"/>
      <c r="O50" s="43"/>
      <c r="P50" s="42"/>
      <c r="Q50" s="43"/>
      <c r="R50" s="42"/>
      <c r="S50" s="43"/>
      <c r="T50" s="42"/>
      <c r="U50" s="43"/>
      <c r="V50" s="42"/>
      <c r="W50" s="43"/>
      <c r="X50" s="42"/>
      <c r="Y50" s="43"/>
      <c r="Z50" s="42"/>
      <c r="AA50" s="43"/>
      <c r="AB50" s="43"/>
      <c r="AC50" s="43"/>
    </row>
    <row r="51" spans="1:29">
      <c r="A51" s="50" t="s">
        <v>284</v>
      </c>
      <c r="B51" s="128"/>
      <c r="F51" s="51"/>
      <c r="G51" s="52"/>
      <c r="H51" s="53"/>
      <c r="I51" s="53"/>
      <c r="J51" s="53"/>
      <c r="K51" s="53"/>
      <c r="L51" s="53"/>
      <c r="M51" s="53"/>
    </row>
    <row r="52" spans="1:29">
      <c r="A52" s="54">
        <v>1808</v>
      </c>
      <c r="B52" s="126"/>
      <c r="F52" s="51"/>
      <c r="G52" s="52"/>
      <c r="H52" s="53"/>
      <c r="I52" s="53"/>
      <c r="J52" s="53"/>
      <c r="K52" s="53"/>
      <c r="L52" s="53"/>
      <c r="M52" s="53"/>
    </row>
    <row r="53" spans="1:29">
      <c r="A53" s="55"/>
      <c r="B53" s="129"/>
      <c r="F53" s="51"/>
      <c r="G53" s="52"/>
      <c r="H53" s="53"/>
      <c r="I53" s="53"/>
      <c r="J53" s="53"/>
      <c r="K53" s="53"/>
      <c r="L53" s="53"/>
      <c r="M53" s="53"/>
    </row>
    <row r="54" spans="1:29">
      <c r="A54" s="50" t="s">
        <v>17</v>
      </c>
      <c r="B54" s="128"/>
      <c r="F54" s="53">
        <v>6</v>
      </c>
      <c r="G54" s="52"/>
      <c r="H54" s="53">
        <v>7</v>
      </c>
      <c r="I54" s="53"/>
      <c r="J54" s="53">
        <v>7</v>
      </c>
      <c r="K54" s="53"/>
      <c r="L54" s="53">
        <v>7</v>
      </c>
      <c r="M54" s="53"/>
    </row>
    <row r="55" spans="1:29" s="62" customFormat="1">
      <c r="A55" s="56" t="s">
        <v>69</v>
      </c>
      <c r="B55" s="130"/>
      <c r="C55" s="57"/>
      <c r="D55" s="58"/>
      <c r="E55" s="108"/>
      <c r="F55" s="60"/>
      <c r="G55" s="61"/>
      <c r="H55" s="60"/>
      <c r="I55" s="60"/>
      <c r="J55" s="60"/>
      <c r="K55" s="60"/>
      <c r="L55" s="60">
        <v>2</v>
      </c>
      <c r="M55" s="60"/>
      <c r="Z55" s="62">
        <v>3</v>
      </c>
    </row>
    <row r="56" spans="1:29" s="28" customFormat="1">
      <c r="A56" s="63" t="s">
        <v>18</v>
      </c>
      <c r="B56" s="131"/>
      <c r="C56" s="64"/>
      <c r="D56" s="33"/>
      <c r="E56" s="109"/>
      <c r="F56" s="66">
        <f>F54+F55</f>
        <v>6</v>
      </c>
      <c r="G56" s="67"/>
      <c r="H56" s="66">
        <f>F56+H54+H55</f>
        <v>13</v>
      </c>
      <c r="I56" s="66"/>
      <c r="J56" s="66">
        <f>H56+J54+J55</f>
        <v>20</v>
      </c>
      <c r="K56" s="66"/>
      <c r="L56" s="66">
        <f>J56+L54+L55</f>
        <v>29</v>
      </c>
      <c r="M56" s="66"/>
      <c r="N56" s="66">
        <f>L56+N54+N55</f>
        <v>29</v>
      </c>
      <c r="P56" s="66">
        <f>N56+P54+P55</f>
        <v>29</v>
      </c>
      <c r="Q56" s="66"/>
      <c r="R56" s="66">
        <f>P56+R54+R55</f>
        <v>29</v>
      </c>
      <c r="S56" s="66"/>
      <c r="T56" s="66">
        <f>R56+T54+T55</f>
        <v>29</v>
      </c>
      <c r="V56" s="66">
        <f>T56+V54+V55</f>
        <v>29</v>
      </c>
      <c r="W56" s="66"/>
      <c r="X56" s="66">
        <f>V56+X54+X55</f>
        <v>29</v>
      </c>
      <c r="Y56" s="66"/>
      <c r="Z56" s="66">
        <f>X56+Z54+Z55</f>
        <v>32</v>
      </c>
      <c r="AA56" s="66"/>
      <c r="AB56" s="66"/>
      <c r="AC56" s="66"/>
    </row>
    <row r="57" spans="1:29">
      <c r="F57" s="53"/>
      <c r="G57" s="53"/>
      <c r="H57" s="53"/>
      <c r="I57" s="53"/>
      <c r="J57" s="53"/>
      <c r="K57" s="53"/>
      <c r="L57" s="53"/>
      <c r="M57" s="53"/>
    </row>
    <row r="58" spans="1:29">
      <c r="F58" s="53"/>
      <c r="G58" s="53"/>
      <c r="H58" s="53"/>
      <c r="I58" s="53"/>
      <c r="J58" s="53"/>
      <c r="K58" s="53"/>
      <c r="L58" s="53"/>
      <c r="M58" s="53"/>
    </row>
    <row r="59" spans="1:29">
      <c r="F59" s="53"/>
      <c r="G59" s="53"/>
      <c r="H59" s="53"/>
      <c r="I59" s="53"/>
      <c r="J59" s="53"/>
      <c r="K59" s="53"/>
      <c r="L59" s="53"/>
      <c r="M59" s="53"/>
    </row>
    <row r="60" spans="1:29">
      <c r="F60" s="53"/>
      <c r="G60" s="53"/>
      <c r="H60" s="53"/>
      <c r="I60" s="53"/>
      <c r="J60" s="53"/>
      <c r="K60" s="53"/>
      <c r="L60" s="53"/>
      <c r="M60" s="53"/>
    </row>
    <row r="61" spans="1:29">
      <c r="F61" s="53"/>
      <c r="G61" s="53"/>
      <c r="H61" s="53"/>
      <c r="I61" s="53"/>
      <c r="J61" s="53"/>
      <c r="K61" s="53"/>
      <c r="L61" s="53"/>
      <c r="M61" s="53"/>
    </row>
  </sheetData>
  <mergeCells count="333">
    <mergeCell ref="S21:S22"/>
    <mergeCell ref="Q21:Q22"/>
    <mergeCell ref="O21:O22"/>
    <mergeCell ref="M21:M22"/>
    <mergeCell ref="K21:K22"/>
    <mergeCell ref="I21:I22"/>
    <mergeCell ref="G21:G22"/>
    <mergeCell ref="E21:E22"/>
    <mergeCell ref="A21:B21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M35:M36"/>
    <mergeCell ref="O35:O36"/>
    <mergeCell ref="Q35:Q36"/>
    <mergeCell ref="S35:S36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U23:U24"/>
    <mergeCell ref="W23:W24"/>
    <mergeCell ref="Y31:Y32"/>
    <mergeCell ref="AA31:AA32"/>
    <mergeCell ref="W31:W32"/>
    <mergeCell ref="W29:W30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A29:AA30"/>
    <mergeCell ref="U7:U8"/>
    <mergeCell ref="S13:S14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Y15:Y16"/>
    <mergeCell ref="AA15:AA16"/>
    <mergeCell ref="AA9:AA10"/>
    <mergeCell ref="U11:U12"/>
    <mergeCell ref="AA7:AA8"/>
    <mergeCell ref="W9:W10"/>
    <mergeCell ref="Y19:Y20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S7:S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AA39:AA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W45:W46"/>
    <mergeCell ref="Y45:Y46"/>
    <mergeCell ref="AA45:AA46"/>
    <mergeCell ref="U43:U44"/>
    <mergeCell ref="W43:W44"/>
    <mergeCell ref="Y43:Y44"/>
    <mergeCell ref="AA43:AA44"/>
    <mergeCell ref="U47:U48"/>
    <mergeCell ref="W47:W48"/>
    <mergeCell ref="Y47:Y48"/>
    <mergeCell ref="AA47:AA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AB3:AC3"/>
    <mergeCell ref="AB4:AC4"/>
    <mergeCell ref="AC5:AC6"/>
    <mergeCell ref="AC7:AC8"/>
    <mergeCell ref="AC9:AC10"/>
    <mergeCell ref="AC11:AC12"/>
    <mergeCell ref="AC13:AC14"/>
    <mergeCell ref="AC15:AC16"/>
    <mergeCell ref="AC17:AC18"/>
    <mergeCell ref="AC37:AC38"/>
    <mergeCell ref="AC39:AC40"/>
    <mergeCell ref="AC41:AC42"/>
    <mergeCell ref="AC43:AC44"/>
    <mergeCell ref="AC45:AC46"/>
    <mergeCell ref="AC47:AC4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AB49"/>
  <sheetViews>
    <sheetView zoomScale="80" zoomScaleNormal="80" workbookViewId="0">
      <selection activeCell="F26" sqref="F26"/>
    </sheetView>
  </sheetViews>
  <sheetFormatPr defaultRowHeight="15"/>
  <cols>
    <col min="1" max="1" width="6.140625" customWidth="1"/>
    <col min="2" max="2" width="10.140625" customWidth="1"/>
    <col min="3" max="3" width="10.140625" bestFit="1" customWidth="1"/>
    <col min="4" max="4" width="5.7109375" style="19" bestFit="1" customWidth="1"/>
    <col min="5" max="5" width="6.140625" customWidth="1"/>
    <col min="6" max="7" width="10.140625" customWidth="1"/>
    <col min="8" max="8" width="5.7109375" style="144" customWidth="1"/>
    <col min="9" max="9" width="6.140625" customWidth="1"/>
    <col min="10" max="10" width="10.28515625" customWidth="1"/>
    <col min="11" max="11" width="8.85546875" customWidth="1"/>
    <col min="12" max="12" width="5.85546875" bestFit="1" customWidth="1"/>
    <col min="13" max="13" width="6.140625" customWidth="1"/>
    <col min="14" max="14" width="8.85546875" customWidth="1"/>
    <col min="15" max="15" width="8.5703125" customWidth="1"/>
    <col min="16" max="16" width="5.85546875" customWidth="1"/>
    <col min="17" max="17" width="6.140625" customWidth="1"/>
    <col min="18" max="19" width="10.140625" customWidth="1"/>
    <col min="20" max="20" width="5.85546875" style="144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8">
      <c r="B2" s="21" t="s">
        <v>142</v>
      </c>
    </row>
    <row r="4" spans="2:28">
      <c r="T4"/>
    </row>
    <row r="5" spans="2:28">
      <c r="B5" s="18" t="s">
        <v>60</v>
      </c>
      <c r="F5" s="18" t="s">
        <v>6</v>
      </c>
      <c r="H5" s="19"/>
      <c r="J5" s="18" t="s">
        <v>68</v>
      </c>
      <c r="L5" s="19"/>
      <c r="N5" s="18" t="s">
        <v>10</v>
      </c>
      <c r="P5" s="19"/>
      <c r="Q5" s="19"/>
      <c r="R5" s="18" t="s">
        <v>12</v>
      </c>
      <c r="S5" s="21"/>
      <c r="T5" s="173"/>
      <c r="V5" s="18" t="s">
        <v>14</v>
      </c>
      <c r="Z5" s="18" t="s">
        <v>250</v>
      </c>
    </row>
    <row r="6" spans="2:28">
      <c r="B6" t="s">
        <v>160</v>
      </c>
      <c r="C6" t="s">
        <v>244</v>
      </c>
      <c r="D6" s="19" t="s">
        <v>248</v>
      </c>
      <c r="F6" t="s">
        <v>256</v>
      </c>
      <c r="G6" t="s">
        <v>212</v>
      </c>
      <c r="H6" s="19" t="s">
        <v>258</v>
      </c>
      <c r="L6" s="19"/>
      <c r="P6" s="19"/>
      <c r="Q6" s="19"/>
      <c r="R6" s="21"/>
      <c r="S6" s="21"/>
      <c r="T6" s="173"/>
      <c r="Z6" s="21" t="s">
        <v>276</v>
      </c>
      <c r="AA6" s="21" t="s">
        <v>163</v>
      </c>
      <c r="AB6" s="21" t="s">
        <v>249</v>
      </c>
    </row>
    <row r="7" spans="2:28">
      <c r="B7" t="s">
        <v>79</v>
      </c>
      <c r="C7" t="s">
        <v>183</v>
      </c>
      <c r="D7" s="19" t="s">
        <v>249</v>
      </c>
      <c r="F7" t="s">
        <v>245</v>
      </c>
      <c r="G7" t="s">
        <v>183</v>
      </c>
      <c r="H7" s="144" t="s">
        <v>249</v>
      </c>
      <c r="L7" s="19"/>
      <c r="P7" s="144"/>
      <c r="Q7" s="19"/>
      <c r="R7" s="21"/>
      <c r="S7" s="21"/>
      <c r="T7" s="173"/>
      <c r="Z7" s="21" t="s">
        <v>79</v>
      </c>
      <c r="AA7" s="21" t="s">
        <v>244</v>
      </c>
      <c r="AB7" s="173" t="s">
        <v>258</v>
      </c>
    </row>
    <row r="8" spans="2:28">
      <c r="B8" t="s">
        <v>82</v>
      </c>
      <c r="C8" t="s">
        <v>245</v>
      </c>
      <c r="D8" s="19" t="s">
        <v>248</v>
      </c>
      <c r="F8" t="s">
        <v>82</v>
      </c>
      <c r="G8" t="s">
        <v>257</v>
      </c>
      <c r="H8" s="19" t="s">
        <v>248</v>
      </c>
      <c r="L8" s="19"/>
      <c r="P8" s="144"/>
      <c r="Q8" s="19"/>
      <c r="Z8" s="21" t="s">
        <v>245</v>
      </c>
      <c r="AA8" s="21" t="s">
        <v>79</v>
      </c>
      <c r="AB8" s="21" t="s">
        <v>249</v>
      </c>
    </row>
    <row r="9" spans="2:28">
      <c r="B9" t="s">
        <v>163</v>
      </c>
      <c r="C9" t="s">
        <v>158</v>
      </c>
      <c r="D9" s="19" t="s">
        <v>249</v>
      </c>
      <c r="F9" t="s">
        <v>160</v>
      </c>
      <c r="G9" t="s">
        <v>246</v>
      </c>
      <c r="H9" s="19" t="s">
        <v>258</v>
      </c>
      <c r="L9" s="19"/>
      <c r="P9" s="144"/>
      <c r="Q9" s="19"/>
      <c r="U9" s="184"/>
    </row>
    <row r="10" spans="2:28">
      <c r="B10" t="s">
        <v>246</v>
      </c>
      <c r="C10" t="s">
        <v>121</v>
      </c>
      <c r="D10" s="19" t="s">
        <v>249</v>
      </c>
      <c r="F10" t="s">
        <v>83</v>
      </c>
      <c r="G10" t="s">
        <v>163</v>
      </c>
      <c r="H10" s="19" t="s">
        <v>248</v>
      </c>
      <c r="L10" s="19"/>
      <c r="P10" s="144"/>
      <c r="Q10" s="19"/>
      <c r="R10" s="21"/>
      <c r="S10" s="21"/>
      <c r="T10" s="183"/>
    </row>
    <row r="11" spans="2:28">
      <c r="B11" t="s">
        <v>83</v>
      </c>
      <c r="C11" t="s">
        <v>247</v>
      </c>
      <c r="D11" s="19" t="s">
        <v>249</v>
      </c>
      <c r="F11" t="s">
        <v>143</v>
      </c>
      <c r="G11" t="s">
        <v>247</v>
      </c>
      <c r="H11" s="19" t="s">
        <v>248</v>
      </c>
      <c r="J11" s="21"/>
      <c r="K11" s="21"/>
      <c r="L11" s="173"/>
      <c r="P11" s="144"/>
      <c r="Q11" s="142"/>
      <c r="R11" s="171"/>
      <c r="S11" s="171"/>
      <c r="T11" s="172"/>
    </row>
    <row r="12" spans="2:28">
      <c r="B12" s="266" t="s">
        <v>143</v>
      </c>
      <c r="C12" s="266"/>
      <c r="D12" s="267" t="s">
        <v>261</v>
      </c>
      <c r="F12" t="s">
        <v>121</v>
      </c>
      <c r="G12" t="s">
        <v>158</v>
      </c>
      <c r="H12" s="144" t="s">
        <v>249</v>
      </c>
      <c r="L12" s="144"/>
    </row>
    <row r="13" spans="2:28">
      <c r="B13" s="21"/>
      <c r="C13" s="21"/>
      <c r="D13" s="173"/>
      <c r="F13" s="266" t="s">
        <v>276</v>
      </c>
      <c r="G13" s="266"/>
      <c r="H13" s="267" t="s">
        <v>261</v>
      </c>
      <c r="J13" s="21"/>
      <c r="K13" s="21"/>
      <c r="L13" s="173"/>
      <c r="R13" s="21"/>
      <c r="S13" s="21"/>
      <c r="T13" s="183"/>
    </row>
    <row r="14" spans="2:28">
      <c r="B14" s="21"/>
      <c r="C14" s="21"/>
      <c r="D14" s="173"/>
      <c r="L14" s="19"/>
    </row>
    <row r="15" spans="2:28">
      <c r="H15" s="19"/>
      <c r="L15" s="19"/>
    </row>
    <row r="16" spans="2:28">
      <c r="B16" s="18" t="s">
        <v>61</v>
      </c>
      <c r="F16" s="18" t="s">
        <v>7</v>
      </c>
      <c r="J16" s="18" t="s">
        <v>9</v>
      </c>
      <c r="N16" s="18" t="s">
        <v>11</v>
      </c>
      <c r="R16" s="18" t="s">
        <v>13</v>
      </c>
      <c r="V16" s="18" t="s">
        <v>242</v>
      </c>
    </row>
    <row r="17" spans="2:17">
      <c r="B17" t="s">
        <v>244</v>
      </c>
      <c r="C17" t="s">
        <v>79</v>
      </c>
      <c r="D17" s="19" t="s">
        <v>249</v>
      </c>
      <c r="F17" t="s">
        <v>244</v>
      </c>
      <c r="G17" t="s">
        <v>245</v>
      </c>
      <c r="H17" s="19" t="s">
        <v>249</v>
      </c>
      <c r="L17" s="19"/>
      <c r="P17" s="19"/>
      <c r="Q17" s="19"/>
    </row>
    <row r="18" spans="2:17">
      <c r="B18" t="s">
        <v>256</v>
      </c>
      <c r="C18" t="s">
        <v>160</v>
      </c>
      <c r="D18" s="19" t="s">
        <v>249</v>
      </c>
      <c r="F18" t="s">
        <v>257</v>
      </c>
      <c r="G18" t="s">
        <v>256</v>
      </c>
      <c r="H18" s="144" t="s">
        <v>248</v>
      </c>
      <c r="L18" s="19"/>
      <c r="P18" s="19"/>
      <c r="Q18" s="19"/>
    </row>
    <row r="19" spans="2:17">
      <c r="B19" t="s">
        <v>163</v>
      </c>
      <c r="C19" t="s">
        <v>82</v>
      </c>
      <c r="D19" s="19" t="s">
        <v>248</v>
      </c>
      <c r="F19" t="s">
        <v>82</v>
      </c>
      <c r="G19" t="s">
        <v>79</v>
      </c>
      <c r="H19" s="144" t="s">
        <v>248</v>
      </c>
      <c r="L19" s="19"/>
      <c r="P19" s="19"/>
      <c r="Q19" s="19"/>
    </row>
    <row r="20" spans="2:17">
      <c r="B20" t="s">
        <v>257</v>
      </c>
      <c r="C20" t="s">
        <v>246</v>
      </c>
      <c r="D20" s="19" t="s">
        <v>258</v>
      </c>
      <c r="F20" t="s">
        <v>246</v>
      </c>
      <c r="G20" t="s">
        <v>163</v>
      </c>
      <c r="H20" s="144" t="s">
        <v>248</v>
      </c>
      <c r="L20" s="19"/>
      <c r="P20" s="19"/>
      <c r="Q20" s="19"/>
    </row>
    <row r="21" spans="2:17">
      <c r="B21" t="s">
        <v>259</v>
      </c>
      <c r="C21" t="s">
        <v>83</v>
      </c>
      <c r="D21" s="19" t="s">
        <v>249</v>
      </c>
      <c r="F21" t="s">
        <v>247</v>
      </c>
      <c r="G21" t="s">
        <v>160</v>
      </c>
      <c r="H21" s="144" t="s">
        <v>248</v>
      </c>
      <c r="J21" s="21"/>
      <c r="K21" s="21"/>
      <c r="L21" s="173"/>
      <c r="P21" s="19"/>
      <c r="Q21" s="19"/>
    </row>
    <row r="22" spans="2:17">
      <c r="B22" t="s">
        <v>158</v>
      </c>
      <c r="C22" t="s">
        <v>143</v>
      </c>
      <c r="D22" s="19" t="s">
        <v>258</v>
      </c>
      <c r="F22" t="s">
        <v>121</v>
      </c>
      <c r="G22" t="s">
        <v>83</v>
      </c>
      <c r="H22" s="19" t="s">
        <v>249</v>
      </c>
      <c r="J22" s="21"/>
      <c r="K22" s="21"/>
      <c r="L22" s="173"/>
      <c r="P22" s="19"/>
      <c r="Q22" s="19"/>
    </row>
    <row r="23" spans="2:17">
      <c r="B23" t="s">
        <v>260</v>
      </c>
      <c r="C23" t="s">
        <v>121</v>
      </c>
      <c r="D23" s="19" t="s">
        <v>249</v>
      </c>
      <c r="F23" t="s">
        <v>276</v>
      </c>
      <c r="G23" t="s">
        <v>259</v>
      </c>
      <c r="H23" s="19" t="s">
        <v>258</v>
      </c>
      <c r="J23" s="21"/>
      <c r="K23" s="21"/>
      <c r="L23" s="173"/>
      <c r="P23" s="19"/>
    </row>
    <row r="24" spans="2:17">
      <c r="B24" s="266" t="s">
        <v>247</v>
      </c>
      <c r="C24" s="266"/>
      <c r="D24" s="267" t="s">
        <v>261</v>
      </c>
      <c r="F24" s="21" t="s">
        <v>183</v>
      </c>
      <c r="G24" s="21" t="s">
        <v>260</v>
      </c>
      <c r="H24" s="21" t="s">
        <v>249</v>
      </c>
      <c r="J24" s="21"/>
      <c r="K24" s="21"/>
      <c r="L24" s="173"/>
      <c r="N24" s="21"/>
      <c r="O24" s="21"/>
      <c r="P24" s="173"/>
      <c r="Q24" s="142"/>
    </row>
    <row r="25" spans="2:17">
      <c r="B25" s="21"/>
      <c r="C25" s="21"/>
      <c r="D25" s="173"/>
      <c r="F25" s="21" t="s">
        <v>143</v>
      </c>
      <c r="G25" s="21" t="s">
        <v>158</v>
      </c>
      <c r="H25" s="21" t="s">
        <v>249</v>
      </c>
      <c r="J25" s="149"/>
      <c r="K25" s="149"/>
      <c r="L25" s="149"/>
      <c r="Q25" s="142"/>
    </row>
    <row r="26" spans="2:17">
      <c r="B26" s="21"/>
      <c r="C26" s="21"/>
      <c r="D26" s="173"/>
      <c r="F26" s="21"/>
      <c r="G26" s="89"/>
      <c r="H26" s="254"/>
      <c r="J26" s="149"/>
      <c r="K26" s="149"/>
      <c r="L26" s="149"/>
      <c r="Q26" s="142"/>
    </row>
    <row r="27" spans="2:17">
      <c r="J27" s="149"/>
      <c r="K27" s="149"/>
      <c r="L27" s="149"/>
      <c r="Q27" s="142"/>
    </row>
    <row r="28" spans="2:17">
      <c r="O28" s="21"/>
      <c r="P28" s="142"/>
      <c r="Q28" s="142"/>
    </row>
    <row r="29" spans="2:17">
      <c r="H29" s="19"/>
      <c r="L29" s="19"/>
      <c r="P29" s="19"/>
      <c r="Q29" s="142"/>
    </row>
    <row r="30" spans="2:17">
      <c r="H30" s="19"/>
      <c r="L30" s="19"/>
      <c r="P30" s="19"/>
      <c r="Q30" s="142"/>
    </row>
    <row r="31" spans="2:17">
      <c r="H31" s="19"/>
      <c r="L31" s="19"/>
      <c r="P31" s="19"/>
    </row>
    <row r="32" spans="2:17">
      <c r="H32" s="19"/>
      <c r="L32" s="19"/>
      <c r="P32" s="19"/>
    </row>
    <row r="33" spans="2:16">
      <c r="H33" s="19"/>
      <c r="L33" s="19"/>
      <c r="P33" s="19"/>
    </row>
    <row r="34" spans="2:16">
      <c r="F34" s="21"/>
      <c r="G34" s="21"/>
      <c r="H34" s="173"/>
      <c r="L34" s="19"/>
      <c r="N34" s="21"/>
      <c r="O34" s="21"/>
      <c r="P34" s="183"/>
    </row>
    <row r="35" spans="2:16">
      <c r="F35" s="21"/>
      <c r="G35" s="21"/>
      <c r="H35" s="173"/>
      <c r="L35" s="19"/>
      <c r="P35" s="19"/>
    </row>
    <row r="36" spans="2:16">
      <c r="F36" s="21"/>
      <c r="G36" s="21"/>
      <c r="H36" s="173"/>
      <c r="J36" s="21"/>
      <c r="K36" s="21"/>
      <c r="L36" s="173"/>
    </row>
    <row r="37" spans="2:16">
      <c r="B37" s="21"/>
      <c r="C37" s="21"/>
      <c r="D37" s="173"/>
      <c r="J37" s="21"/>
      <c r="K37" s="21"/>
      <c r="L37" s="183"/>
    </row>
    <row r="38" spans="2:16">
      <c r="J38" s="18"/>
    </row>
    <row r="40" spans="2:16">
      <c r="L40" s="19"/>
    </row>
    <row r="44" spans="2:16">
      <c r="L44" s="19"/>
    </row>
    <row r="46" spans="2:16">
      <c r="B46" s="89"/>
      <c r="C46" s="89"/>
      <c r="D46" s="90"/>
      <c r="H46" s="19"/>
    </row>
    <row r="47" spans="2:16">
      <c r="B47" s="21"/>
      <c r="C47" s="21"/>
      <c r="D47" s="173"/>
      <c r="I47" s="89"/>
      <c r="J47" s="89"/>
      <c r="K47" s="90"/>
      <c r="L47" s="89"/>
    </row>
    <row r="48" spans="2:16">
      <c r="B48" s="21"/>
      <c r="C48" s="21"/>
      <c r="D48" s="173"/>
    </row>
    <row r="49" spans="2:10">
      <c r="B49" s="21"/>
      <c r="C49" s="21"/>
      <c r="D49" s="173"/>
      <c r="J49" s="18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54"/>
  <sheetViews>
    <sheetView showGridLines="0" workbookViewId="0">
      <pane ySplit="8" topLeftCell="A33" activePane="bottomLeft" state="frozen"/>
      <selection pane="bottomLeft" activeCell="M43" sqref="M43"/>
    </sheetView>
  </sheetViews>
  <sheetFormatPr defaultRowHeight="1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>
      <c r="A1" s="74" t="s">
        <v>103</v>
      </c>
    </row>
    <row r="3" spans="1:28">
      <c r="A3" s="97"/>
      <c r="B3" t="s">
        <v>136</v>
      </c>
    </row>
    <row r="4" spans="1:28">
      <c r="B4" t="s">
        <v>137</v>
      </c>
    </row>
    <row r="5" spans="1:28" ht="8.1" customHeight="1"/>
    <row r="6" spans="1:28">
      <c r="A6" s="98"/>
      <c r="B6" t="s">
        <v>135</v>
      </c>
    </row>
    <row r="7" spans="1:28" ht="15.75" thickBot="1">
      <c r="AB7" s="100" t="s">
        <v>104</v>
      </c>
    </row>
    <row r="8" spans="1:28" ht="15.75" thickBot="1">
      <c r="C8" s="3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62</v>
      </c>
      <c r="X8" s="187" t="s">
        <v>63</v>
      </c>
      <c r="Y8" s="20"/>
      <c r="Z8" s="102" t="s">
        <v>58</v>
      </c>
      <c r="AA8" s="99" t="s">
        <v>59</v>
      </c>
      <c r="AB8" s="101" t="s">
        <v>105</v>
      </c>
    </row>
    <row r="9" spans="1:28" ht="15.6" customHeight="1">
      <c r="A9" s="1" t="s">
        <v>19</v>
      </c>
      <c r="B9" s="273" t="s">
        <v>140</v>
      </c>
      <c r="C9" s="188"/>
      <c r="D9" s="11">
        <v>0.5</v>
      </c>
      <c r="E9" s="11"/>
      <c r="F9" s="11"/>
      <c r="G9" s="11"/>
      <c r="H9" s="136">
        <v>1</v>
      </c>
      <c r="I9" s="136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2"/>
      <c r="U9" s="282"/>
      <c r="V9" s="246"/>
      <c r="W9" s="278"/>
      <c r="X9" s="292"/>
      <c r="Y9" s="9"/>
      <c r="Z9" s="103">
        <f t="shared" ref="Z9:Z50" si="0">SUM(C9:W9)</f>
        <v>1.5</v>
      </c>
      <c r="AA9" s="334">
        <f>Z9+Z10</f>
        <v>2.5</v>
      </c>
      <c r="AB9" s="332">
        <f>SUM(C9:S10)</f>
        <v>2.5</v>
      </c>
    </row>
    <row r="10" spans="1:28" ht="15.95" customHeight="1" thickBot="1">
      <c r="A10" s="2"/>
      <c r="B10" s="275">
        <v>2075</v>
      </c>
      <c r="C10" s="189"/>
      <c r="D10" s="13"/>
      <c r="E10" s="13"/>
      <c r="F10" s="13"/>
      <c r="G10" s="13"/>
      <c r="H10" s="135"/>
      <c r="I10" s="135">
        <v>1</v>
      </c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3"/>
      <c r="U10" s="283"/>
      <c r="V10" s="247"/>
      <c r="W10" s="277"/>
      <c r="X10" s="293"/>
      <c r="Y10" s="7"/>
      <c r="Z10" s="148">
        <f t="shared" si="0"/>
        <v>1</v>
      </c>
      <c r="AA10" s="335"/>
      <c r="AB10" s="338"/>
    </row>
    <row r="11" spans="1:28" ht="15.6" customHeight="1">
      <c r="A11" s="5" t="s">
        <v>20</v>
      </c>
      <c r="B11" s="273" t="s">
        <v>125</v>
      </c>
      <c r="C11" s="190"/>
      <c r="D11" s="10"/>
      <c r="E11" s="11">
        <v>1</v>
      </c>
      <c r="F11" s="11">
        <v>1</v>
      </c>
      <c r="G11" s="11"/>
      <c r="H11" s="11"/>
      <c r="I11" s="136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2"/>
      <c r="U11" s="282"/>
      <c r="V11" s="246"/>
      <c r="W11" s="278"/>
      <c r="X11" s="292"/>
      <c r="Y11" s="9"/>
      <c r="Z11" s="103">
        <f t="shared" si="0"/>
        <v>2</v>
      </c>
      <c r="AA11" s="334">
        <f>Z11+Z12</f>
        <v>3.5</v>
      </c>
      <c r="AB11" s="332">
        <f>SUM(C11:S12)</f>
        <v>3.5</v>
      </c>
    </row>
    <row r="12" spans="1:28" ht="15.95" customHeight="1" thickBot="1">
      <c r="A12" s="6"/>
      <c r="B12" s="274">
        <v>2069</v>
      </c>
      <c r="C12" s="191">
        <v>0.5</v>
      </c>
      <c r="D12" s="17"/>
      <c r="E12" s="16"/>
      <c r="F12" s="16"/>
      <c r="G12" s="16"/>
      <c r="H12" s="16">
        <v>1</v>
      </c>
      <c r="I12" s="137"/>
      <c r="J12" s="290"/>
      <c r="K12" s="290"/>
      <c r="L12" s="290"/>
      <c r="M12" s="289"/>
      <c r="N12" s="289"/>
      <c r="O12" s="289"/>
      <c r="P12" s="289"/>
      <c r="Q12" s="289"/>
      <c r="R12" s="290"/>
      <c r="S12" s="290"/>
      <c r="T12" s="284"/>
      <c r="U12" s="284"/>
      <c r="V12" s="248"/>
      <c r="W12" s="279"/>
      <c r="X12" s="294"/>
      <c r="Y12" s="7"/>
      <c r="Z12" s="148">
        <f t="shared" si="0"/>
        <v>1.5</v>
      </c>
      <c r="AA12" s="336"/>
      <c r="AB12" s="338"/>
    </row>
    <row r="13" spans="1:28" ht="15.6" customHeight="1">
      <c r="A13" s="1" t="s">
        <v>21</v>
      </c>
      <c r="B13" s="273" t="s">
        <v>45</v>
      </c>
      <c r="C13" s="192"/>
      <c r="D13" s="8">
        <v>0.5</v>
      </c>
      <c r="E13" s="12"/>
      <c r="F13" s="8"/>
      <c r="G13" s="8"/>
      <c r="H13" s="8"/>
      <c r="I13" s="134"/>
      <c r="J13" s="291">
        <v>1</v>
      </c>
      <c r="K13" s="291"/>
      <c r="L13" s="291"/>
      <c r="M13" s="291"/>
      <c r="N13" s="291"/>
      <c r="O13" s="288"/>
      <c r="P13" s="288"/>
      <c r="Q13" s="288"/>
      <c r="R13" s="291"/>
      <c r="S13" s="291"/>
      <c r="T13" s="285"/>
      <c r="U13" s="285"/>
      <c r="V13" s="249"/>
      <c r="W13" s="276"/>
      <c r="X13" s="295"/>
      <c r="Y13" s="9"/>
      <c r="Z13" s="103">
        <f t="shared" si="0"/>
        <v>1.5</v>
      </c>
      <c r="AA13" s="337">
        <f>Z13+Z14</f>
        <v>2.5</v>
      </c>
      <c r="AB13" s="332">
        <f>SUM(C13:S14)</f>
        <v>2.5</v>
      </c>
    </row>
    <row r="14" spans="1:28" ht="15.95" customHeight="1" thickBot="1">
      <c r="A14" s="2"/>
      <c r="B14" s="274">
        <v>1996</v>
      </c>
      <c r="C14" s="193"/>
      <c r="D14" s="13">
        <v>0</v>
      </c>
      <c r="E14" s="15"/>
      <c r="F14" s="13">
        <v>0</v>
      </c>
      <c r="G14" s="13"/>
      <c r="H14" s="13"/>
      <c r="I14" s="135"/>
      <c r="J14" s="289"/>
      <c r="K14" s="289"/>
      <c r="L14" s="289">
        <v>1</v>
      </c>
      <c r="M14" s="289"/>
      <c r="N14" s="289"/>
      <c r="O14" s="289"/>
      <c r="P14" s="289"/>
      <c r="Q14" s="289"/>
      <c r="R14" s="289"/>
      <c r="S14" s="289"/>
      <c r="T14" s="283"/>
      <c r="U14" s="283"/>
      <c r="V14" s="247"/>
      <c r="W14" s="277"/>
      <c r="X14" s="293"/>
      <c r="Y14" s="7"/>
      <c r="Z14" s="148">
        <f t="shared" si="0"/>
        <v>1</v>
      </c>
      <c r="AA14" s="335"/>
      <c r="AB14" s="338"/>
    </row>
    <row r="15" spans="1:28" ht="15.6" customHeight="1">
      <c r="A15" s="5" t="s">
        <v>22</v>
      </c>
      <c r="B15" s="273" t="s">
        <v>98</v>
      </c>
      <c r="C15" s="190"/>
      <c r="D15" s="11"/>
      <c r="E15" s="11">
        <v>1</v>
      </c>
      <c r="F15" s="10"/>
      <c r="G15" s="11"/>
      <c r="H15" s="11"/>
      <c r="I15" s="136"/>
      <c r="J15" s="288">
        <v>1</v>
      </c>
      <c r="K15" s="288"/>
      <c r="L15" s="288"/>
      <c r="M15" s="288"/>
      <c r="N15" s="288"/>
      <c r="O15" s="288"/>
      <c r="P15" s="288"/>
      <c r="Q15" s="288"/>
      <c r="R15" s="288"/>
      <c r="S15" s="288"/>
      <c r="T15" s="282"/>
      <c r="U15" s="282"/>
      <c r="V15" s="246"/>
      <c r="W15" s="278"/>
      <c r="X15" s="292"/>
      <c r="Y15" s="9"/>
      <c r="Z15" s="103">
        <f t="shared" si="0"/>
        <v>2</v>
      </c>
      <c r="AA15" s="334">
        <f>Z15+Z16</f>
        <v>3</v>
      </c>
      <c r="AB15" s="332">
        <f>SUM(C15:S16)</f>
        <v>3</v>
      </c>
    </row>
    <row r="16" spans="1:28" ht="15.95" customHeight="1" thickBot="1">
      <c r="A16" s="6"/>
      <c r="B16" s="274">
        <v>1969</v>
      </c>
      <c r="C16" s="191"/>
      <c r="D16" s="16">
        <v>0</v>
      </c>
      <c r="E16" s="16"/>
      <c r="F16" s="17"/>
      <c r="G16" s="16"/>
      <c r="H16" s="16"/>
      <c r="I16" s="137"/>
      <c r="J16" s="290"/>
      <c r="K16" s="290"/>
      <c r="L16" s="290">
        <v>1</v>
      </c>
      <c r="M16" s="290"/>
      <c r="N16" s="290"/>
      <c r="O16" s="289"/>
      <c r="P16" s="289"/>
      <c r="Q16" s="289"/>
      <c r="R16" s="290"/>
      <c r="S16" s="290"/>
      <c r="T16" s="284"/>
      <c r="U16" s="284"/>
      <c r="V16" s="248"/>
      <c r="W16" s="279"/>
      <c r="X16" s="294"/>
      <c r="Y16" s="7"/>
      <c r="Z16" s="148">
        <f t="shared" si="0"/>
        <v>1</v>
      </c>
      <c r="AA16" s="336"/>
      <c r="AB16" s="338"/>
    </row>
    <row r="17" spans="1:28" ht="15.6" customHeight="1">
      <c r="A17" s="1" t="s">
        <v>23</v>
      </c>
      <c r="B17" s="273" t="s">
        <v>268</v>
      </c>
      <c r="C17" s="192"/>
      <c r="D17" s="8"/>
      <c r="E17" s="8"/>
      <c r="F17" s="8"/>
      <c r="G17" s="12"/>
      <c r="H17" s="8"/>
      <c r="I17" s="134"/>
      <c r="J17" s="134"/>
      <c r="K17" s="134"/>
      <c r="L17" s="134"/>
      <c r="M17" s="134"/>
      <c r="N17" s="134"/>
      <c r="O17" s="136"/>
      <c r="P17" s="136"/>
      <c r="Q17" s="136"/>
      <c r="R17" s="276"/>
      <c r="S17" s="291"/>
      <c r="T17" s="285"/>
      <c r="U17" s="285"/>
      <c r="V17" s="249"/>
      <c r="W17" s="276"/>
      <c r="X17" s="295"/>
      <c r="Y17" s="9"/>
      <c r="Z17" s="103">
        <f t="shared" si="0"/>
        <v>0</v>
      </c>
      <c r="AA17" s="337">
        <f>Z17+Z18</f>
        <v>0</v>
      </c>
      <c r="AB17" s="332">
        <f>SUM(C17:S18)</f>
        <v>0</v>
      </c>
    </row>
    <row r="18" spans="1:28" ht="15.95" customHeight="1" thickBot="1">
      <c r="A18" s="2"/>
      <c r="B18" s="274">
        <v>1761</v>
      </c>
      <c r="C18" s="193"/>
      <c r="D18" s="13"/>
      <c r="E18" s="13"/>
      <c r="F18" s="13"/>
      <c r="G18" s="15"/>
      <c r="H18" s="13"/>
      <c r="I18" s="135"/>
      <c r="J18" s="135"/>
      <c r="K18" s="135"/>
      <c r="L18" s="135"/>
      <c r="M18" s="135"/>
      <c r="N18" s="135"/>
      <c r="O18" s="135"/>
      <c r="P18" s="135"/>
      <c r="Q18" s="135"/>
      <c r="R18" s="277"/>
      <c r="S18" s="289"/>
      <c r="T18" s="283"/>
      <c r="U18" s="283"/>
      <c r="V18" s="247"/>
      <c r="W18" s="277"/>
      <c r="X18" s="293"/>
      <c r="Y18" s="7"/>
      <c r="Z18" s="148">
        <f t="shared" si="0"/>
        <v>0</v>
      </c>
      <c r="AA18" s="335"/>
      <c r="AB18" s="338"/>
    </row>
    <row r="19" spans="1:28" ht="15.6" customHeight="1">
      <c r="A19" s="5" t="s">
        <v>24</v>
      </c>
      <c r="B19" s="273" t="s">
        <v>161</v>
      </c>
      <c r="C19" s="190"/>
      <c r="D19" s="11">
        <v>0</v>
      </c>
      <c r="E19" s="11"/>
      <c r="F19" s="11"/>
      <c r="G19" s="11"/>
      <c r="H19" s="10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288"/>
      <c r="T19" s="282">
        <v>0.5</v>
      </c>
      <c r="U19" s="282"/>
      <c r="V19" s="246"/>
      <c r="W19" s="278"/>
      <c r="X19" s="292"/>
      <c r="Y19" s="9"/>
      <c r="Z19" s="103">
        <f t="shared" si="0"/>
        <v>0.5</v>
      </c>
      <c r="AA19" s="334">
        <f>Z19+Z20</f>
        <v>1.5</v>
      </c>
      <c r="AB19" s="332">
        <f>SUM(C19:S20)</f>
        <v>0</v>
      </c>
    </row>
    <row r="20" spans="1:28" ht="15.95" customHeight="1" thickBot="1">
      <c r="A20" s="6"/>
      <c r="B20" s="274">
        <v>1722</v>
      </c>
      <c r="C20" s="191">
        <v>0</v>
      </c>
      <c r="D20" s="16"/>
      <c r="E20" s="16"/>
      <c r="F20" s="16"/>
      <c r="G20" s="16"/>
      <c r="H20" s="1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290"/>
      <c r="T20" s="284"/>
      <c r="U20" s="284">
        <v>1</v>
      </c>
      <c r="V20" s="248"/>
      <c r="W20" s="279"/>
      <c r="X20" s="294"/>
      <c r="Y20" s="7"/>
      <c r="Z20" s="148">
        <f t="shared" si="0"/>
        <v>1</v>
      </c>
      <c r="AA20" s="336"/>
      <c r="AB20" s="338"/>
    </row>
    <row r="21" spans="1:28" ht="15.6" customHeight="1">
      <c r="A21" s="1" t="s">
        <v>25</v>
      </c>
      <c r="B21" s="273" t="s">
        <v>286</v>
      </c>
      <c r="C21" s="192">
        <v>0</v>
      </c>
      <c r="D21" s="8"/>
      <c r="E21" s="8"/>
      <c r="F21" s="8"/>
      <c r="G21" s="8"/>
      <c r="H21" s="8"/>
      <c r="I21" s="12"/>
      <c r="J21" s="8"/>
      <c r="K21" s="8"/>
      <c r="L21" s="134"/>
      <c r="M21" s="134"/>
      <c r="N21" s="134"/>
      <c r="O21" s="134"/>
      <c r="P21" s="134"/>
      <c r="Q21" s="134"/>
      <c r="R21" s="134"/>
      <c r="S21" s="134"/>
      <c r="T21" s="285">
        <v>0.5</v>
      </c>
      <c r="U21" s="285"/>
      <c r="V21" s="249"/>
      <c r="W21" s="276"/>
      <c r="X21" s="295"/>
      <c r="Y21" s="9"/>
      <c r="Z21" s="103">
        <f t="shared" si="0"/>
        <v>0.5</v>
      </c>
      <c r="AA21" s="337">
        <f>Z21+Z22</f>
        <v>1.5</v>
      </c>
      <c r="AB21" s="332">
        <f>SUM(C21:S22)</f>
        <v>1</v>
      </c>
    </row>
    <row r="22" spans="1:28" ht="15.95" customHeight="1" thickBot="1">
      <c r="A22" s="2"/>
      <c r="B22" s="274" t="s">
        <v>287</v>
      </c>
      <c r="C22" s="193"/>
      <c r="D22" s="13"/>
      <c r="E22" s="13"/>
      <c r="F22" s="13"/>
      <c r="G22" s="13"/>
      <c r="H22" s="13"/>
      <c r="I22" s="15"/>
      <c r="J22" s="13"/>
      <c r="K22" s="13"/>
      <c r="L22" s="135">
        <v>1</v>
      </c>
      <c r="M22" s="135"/>
      <c r="N22" s="135"/>
      <c r="O22" s="135"/>
      <c r="P22" s="135"/>
      <c r="Q22" s="135"/>
      <c r="R22" s="135"/>
      <c r="S22" s="135"/>
      <c r="T22" s="283"/>
      <c r="U22" s="283"/>
      <c r="V22" s="247"/>
      <c r="W22" s="277"/>
      <c r="X22" s="293"/>
      <c r="Y22" s="7"/>
      <c r="Z22" s="148">
        <f t="shared" si="0"/>
        <v>1</v>
      </c>
      <c r="AA22" s="335"/>
      <c r="AB22" s="338"/>
    </row>
    <row r="23" spans="1:28" ht="15.6" customHeight="1">
      <c r="A23" s="5" t="s">
        <v>26</v>
      </c>
      <c r="B23" s="273" t="s">
        <v>94</v>
      </c>
      <c r="C23" s="190"/>
      <c r="D23" s="11"/>
      <c r="E23" s="11"/>
      <c r="F23" s="11"/>
      <c r="G23" s="11"/>
      <c r="H23" s="11"/>
      <c r="I23" s="11"/>
      <c r="J23" s="10"/>
      <c r="K23" s="11"/>
      <c r="L23" s="136"/>
      <c r="M23" s="136"/>
      <c r="N23" s="136"/>
      <c r="O23" s="136"/>
      <c r="P23" s="136"/>
      <c r="Q23" s="136"/>
      <c r="R23" s="136"/>
      <c r="S23" s="136"/>
      <c r="T23" s="282"/>
      <c r="U23" s="282"/>
      <c r="V23" s="246">
        <v>1</v>
      </c>
      <c r="W23" s="278"/>
      <c r="X23" s="292"/>
      <c r="Y23" s="9"/>
      <c r="Z23" s="103">
        <f t="shared" si="0"/>
        <v>1</v>
      </c>
      <c r="AA23" s="334">
        <f>Z23+Z24</f>
        <v>1</v>
      </c>
      <c r="AB23" s="332">
        <f>SUM(C23:S24)</f>
        <v>0</v>
      </c>
    </row>
    <row r="24" spans="1:28" ht="15.95" customHeight="1" thickBot="1">
      <c r="A24" s="6"/>
      <c r="B24" s="274">
        <v>1645</v>
      </c>
      <c r="C24" s="191"/>
      <c r="D24" s="16"/>
      <c r="E24" s="16">
        <v>0</v>
      </c>
      <c r="F24" s="16">
        <v>0</v>
      </c>
      <c r="G24" s="16"/>
      <c r="H24" s="16"/>
      <c r="I24" s="16"/>
      <c r="J24" s="17"/>
      <c r="K24" s="16"/>
      <c r="L24" s="137"/>
      <c r="M24" s="137"/>
      <c r="N24" s="137"/>
      <c r="O24" s="137"/>
      <c r="P24" s="137"/>
      <c r="Q24" s="137"/>
      <c r="R24" s="137"/>
      <c r="S24" s="137"/>
      <c r="T24" s="284"/>
      <c r="U24" s="284"/>
      <c r="V24" s="248"/>
      <c r="W24" s="279"/>
      <c r="X24" s="294"/>
      <c r="Y24" s="7"/>
      <c r="Z24" s="148">
        <f t="shared" si="0"/>
        <v>0</v>
      </c>
      <c r="AA24" s="336"/>
      <c r="AB24" s="338"/>
    </row>
    <row r="25" spans="1:28" ht="15.6" customHeight="1">
      <c r="A25" s="1" t="s">
        <v>27</v>
      </c>
      <c r="B25" s="273" t="s">
        <v>278</v>
      </c>
      <c r="C25" s="192"/>
      <c r="D25" s="8"/>
      <c r="E25" s="8"/>
      <c r="F25" s="8"/>
      <c r="G25" s="8"/>
      <c r="H25" s="8"/>
      <c r="I25" s="8"/>
      <c r="J25" s="8"/>
      <c r="K25" s="12"/>
      <c r="L25" s="134"/>
      <c r="M25" s="134"/>
      <c r="N25" s="134">
        <v>0.5</v>
      </c>
      <c r="O25" s="134">
        <v>1</v>
      </c>
      <c r="P25" s="134"/>
      <c r="Q25" s="134"/>
      <c r="R25" s="134"/>
      <c r="S25" s="134"/>
      <c r="T25" s="285"/>
      <c r="U25" s="285"/>
      <c r="V25" s="249"/>
      <c r="W25" s="276"/>
      <c r="X25" s="295"/>
      <c r="Y25" s="9"/>
      <c r="Z25" s="103">
        <f t="shared" si="0"/>
        <v>1.5</v>
      </c>
      <c r="AA25" s="337">
        <f>Z25+Z26</f>
        <v>1.5</v>
      </c>
      <c r="AB25" s="332">
        <f>SUM(C25:S26)</f>
        <v>1.5</v>
      </c>
    </row>
    <row r="26" spans="1:28" ht="15.95" customHeight="1" thickBot="1">
      <c r="A26" s="2"/>
      <c r="B26" s="275">
        <v>1578</v>
      </c>
      <c r="C26" s="193"/>
      <c r="D26" s="13"/>
      <c r="E26" s="13"/>
      <c r="F26" s="13"/>
      <c r="G26" s="13"/>
      <c r="H26" s="13"/>
      <c r="I26" s="13"/>
      <c r="J26" s="13"/>
      <c r="K26" s="15"/>
      <c r="L26" s="135"/>
      <c r="M26" s="135"/>
      <c r="N26" s="135"/>
      <c r="O26" s="135"/>
      <c r="P26" s="135"/>
      <c r="Q26" s="135"/>
      <c r="R26" s="135"/>
      <c r="S26" s="135"/>
      <c r="T26" s="283"/>
      <c r="U26" s="283"/>
      <c r="V26" s="247"/>
      <c r="W26" s="277"/>
      <c r="X26" s="293"/>
      <c r="Y26" s="7"/>
      <c r="Z26" s="148">
        <f t="shared" si="0"/>
        <v>0</v>
      </c>
      <c r="AA26" s="335"/>
      <c r="AB26" s="338"/>
    </row>
    <row r="27" spans="1:28" ht="15.6" customHeight="1">
      <c r="A27" s="1" t="s">
        <v>28</v>
      </c>
      <c r="B27" s="273" t="s">
        <v>51</v>
      </c>
      <c r="C27" s="190"/>
      <c r="D27" s="11"/>
      <c r="E27" s="11">
        <v>0</v>
      </c>
      <c r="F27" s="11">
        <v>0</v>
      </c>
      <c r="G27" s="11"/>
      <c r="H27" s="11"/>
      <c r="I27" s="11">
        <v>0</v>
      </c>
      <c r="J27" s="11"/>
      <c r="K27" s="11"/>
      <c r="L27" s="10"/>
      <c r="M27" s="136"/>
      <c r="N27" s="136"/>
      <c r="O27" s="136"/>
      <c r="P27" s="136"/>
      <c r="Q27" s="136"/>
      <c r="R27" s="136"/>
      <c r="S27" s="136"/>
      <c r="T27" s="282"/>
      <c r="U27" s="282"/>
      <c r="V27" s="246"/>
      <c r="W27" s="278"/>
      <c r="X27" s="292"/>
      <c r="Y27" s="9"/>
      <c r="Z27" s="103">
        <f t="shared" si="0"/>
        <v>0</v>
      </c>
      <c r="AA27" s="334">
        <f>Z27+Z28</f>
        <v>1</v>
      </c>
      <c r="AB27" s="332">
        <f>SUM(C27:S28)</f>
        <v>1</v>
      </c>
    </row>
    <row r="28" spans="1:28" ht="15.95" customHeight="1" thickBot="1">
      <c r="A28" s="2"/>
      <c r="B28" s="274" t="s">
        <v>288</v>
      </c>
      <c r="C28" s="191"/>
      <c r="D28" s="16"/>
      <c r="E28" s="16"/>
      <c r="F28" s="16"/>
      <c r="G28" s="16"/>
      <c r="H28" s="16"/>
      <c r="I28" s="16"/>
      <c r="J28" s="16"/>
      <c r="K28" s="16"/>
      <c r="L28" s="17"/>
      <c r="M28" s="137"/>
      <c r="N28" s="137"/>
      <c r="O28" s="137">
        <v>1</v>
      </c>
      <c r="P28" s="137"/>
      <c r="Q28" s="137"/>
      <c r="R28" s="137"/>
      <c r="S28" s="137"/>
      <c r="T28" s="284"/>
      <c r="U28" s="284"/>
      <c r="V28" s="248"/>
      <c r="W28" s="279"/>
      <c r="X28" s="294"/>
      <c r="Y28" s="7"/>
      <c r="Z28" s="148">
        <f t="shared" si="0"/>
        <v>1</v>
      </c>
      <c r="AA28" s="336"/>
      <c r="AB28" s="338"/>
    </row>
    <row r="29" spans="1:28" ht="15.6" customHeight="1">
      <c r="A29" s="5" t="s">
        <v>29</v>
      </c>
      <c r="B29" s="273" t="s">
        <v>55</v>
      </c>
      <c r="C29" s="192"/>
      <c r="D29" s="8"/>
      <c r="E29" s="8"/>
      <c r="F29" s="8"/>
      <c r="G29" s="8"/>
      <c r="H29" s="8"/>
      <c r="I29" s="8"/>
      <c r="J29" s="8"/>
      <c r="K29" s="8"/>
      <c r="L29" s="134"/>
      <c r="M29" s="12"/>
      <c r="N29" s="134"/>
      <c r="O29" s="134"/>
      <c r="P29" s="134"/>
      <c r="Q29" s="134"/>
      <c r="R29" s="134"/>
      <c r="S29" s="134">
        <v>1</v>
      </c>
      <c r="T29" s="285"/>
      <c r="U29" s="285">
        <v>0</v>
      </c>
      <c r="V29" s="249"/>
      <c r="W29" s="276"/>
      <c r="X29" s="295"/>
      <c r="Y29" s="9"/>
      <c r="Z29" s="103">
        <f t="shared" si="0"/>
        <v>1</v>
      </c>
      <c r="AA29" s="337">
        <f>Z29+Z30</f>
        <v>1.5</v>
      </c>
      <c r="AB29" s="332">
        <f>SUM(C29:S30)</f>
        <v>1.5</v>
      </c>
    </row>
    <row r="30" spans="1:28" ht="15.95" customHeight="1" thickBot="1">
      <c r="A30" s="2"/>
      <c r="B30" s="275">
        <v>1512</v>
      </c>
      <c r="C30" s="193"/>
      <c r="D30" s="13"/>
      <c r="E30" s="13"/>
      <c r="F30" s="13"/>
      <c r="G30" s="13"/>
      <c r="H30" s="13"/>
      <c r="I30" s="13"/>
      <c r="J30" s="13"/>
      <c r="K30" s="13"/>
      <c r="L30" s="135"/>
      <c r="M30" s="15"/>
      <c r="N30" s="135"/>
      <c r="O30" s="135"/>
      <c r="P30" s="135"/>
      <c r="Q30" s="135"/>
      <c r="R30" s="135"/>
      <c r="S30" s="135">
        <v>0.5</v>
      </c>
      <c r="T30" s="283"/>
      <c r="U30" s="283"/>
      <c r="V30" s="247"/>
      <c r="W30" s="277"/>
      <c r="X30" s="293"/>
      <c r="Y30" s="7"/>
      <c r="Z30" s="148">
        <f t="shared" si="0"/>
        <v>0.5</v>
      </c>
      <c r="AA30" s="335"/>
      <c r="AB30" s="338"/>
    </row>
    <row r="31" spans="1:28" ht="15.6" customHeight="1">
      <c r="A31" s="1" t="s">
        <v>30</v>
      </c>
      <c r="B31" s="273" t="s">
        <v>165</v>
      </c>
      <c r="C31" s="192"/>
      <c r="D31" s="8"/>
      <c r="E31" s="8"/>
      <c r="F31" s="8"/>
      <c r="G31" s="8"/>
      <c r="H31" s="8"/>
      <c r="I31" s="8"/>
      <c r="J31" s="8"/>
      <c r="K31" s="8"/>
      <c r="L31" s="134"/>
      <c r="M31" s="134"/>
      <c r="N31" s="12"/>
      <c r="O31" s="134"/>
      <c r="P31" s="134"/>
      <c r="Q31" s="134"/>
      <c r="R31" s="134">
        <v>1</v>
      </c>
      <c r="S31" s="134"/>
      <c r="T31" s="285"/>
      <c r="U31" s="285"/>
      <c r="V31" s="249"/>
      <c r="W31" s="276"/>
      <c r="X31" s="295"/>
      <c r="Y31" s="9"/>
      <c r="Z31" s="103">
        <f t="shared" si="0"/>
        <v>1</v>
      </c>
      <c r="AA31" s="334">
        <f>Z31+Z32</f>
        <v>1.5</v>
      </c>
      <c r="AB31" s="332">
        <f>SUM(C31:S32)</f>
        <v>1.5</v>
      </c>
    </row>
    <row r="32" spans="1:28" ht="15.95" customHeight="1" thickBot="1">
      <c r="A32" s="2"/>
      <c r="B32" s="274">
        <v>1498</v>
      </c>
      <c r="C32" s="193"/>
      <c r="D32" s="13"/>
      <c r="E32" s="13"/>
      <c r="F32" s="13"/>
      <c r="G32" s="13"/>
      <c r="H32" s="13"/>
      <c r="I32" s="13"/>
      <c r="J32" s="13"/>
      <c r="K32" s="13">
        <v>0.5</v>
      </c>
      <c r="L32" s="135"/>
      <c r="M32" s="135"/>
      <c r="N32" s="15"/>
      <c r="O32" s="135"/>
      <c r="P32" s="135"/>
      <c r="Q32" s="135"/>
      <c r="R32" s="135"/>
      <c r="S32" s="135"/>
      <c r="T32" s="283"/>
      <c r="U32" s="283"/>
      <c r="V32" s="247"/>
      <c r="W32" s="277"/>
      <c r="X32" s="293"/>
      <c r="Y32" s="14"/>
      <c r="Z32" s="148">
        <f t="shared" si="0"/>
        <v>0.5</v>
      </c>
      <c r="AA32" s="336"/>
      <c r="AB32" s="338"/>
    </row>
    <row r="33" spans="1:28" ht="15.6" customHeight="1">
      <c r="A33" s="1" t="s">
        <v>31</v>
      </c>
      <c r="B33" s="273" t="s">
        <v>166</v>
      </c>
      <c r="C33" s="190"/>
      <c r="D33" s="11"/>
      <c r="E33" s="11"/>
      <c r="F33" s="11"/>
      <c r="G33" s="11"/>
      <c r="H33" s="11"/>
      <c r="I33" s="11"/>
      <c r="J33" s="11"/>
      <c r="K33" s="11"/>
      <c r="L33" s="136">
        <v>0</v>
      </c>
      <c r="M33" s="136"/>
      <c r="N33" s="136"/>
      <c r="O33" s="12"/>
      <c r="P33" s="136"/>
      <c r="Q33" s="136"/>
      <c r="R33" s="136"/>
      <c r="S33" s="136">
        <v>1</v>
      </c>
      <c r="T33" s="282"/>
      <c r="U33" s="282"/>
      <c r="V33" s="246"/>
      <c r="W33" s="278"/>
      <c r="X33" s="292"/>
      <c r="Y33" s="9"/>
      <c r="Z33" s="103">
        <f t="shared" si="0"/>
        <v>1</v>
      </c>
      <c r="AA33" s="334">
        <f>Z33+Z34</f>
        <v>3</v>
      </c>
      <c r="AB33" s="332">
        <f>SUM(C33:S34)</f>
        <v>2</v>
      </c>
    </row>
    <row r="34" spans="1:28" ht="15.95" customHeight="1" thickBot="1">
      <c r="A34" s="2"/>
      <c r="B34" s="274">
        <v>1471</v>
      </c>
      <c r="C34" s="193"/>
      <c r="D34" s="13"/>
      <c r="E34" s="13"/>
      <c r="F34" s="13"/>
      <c r="G34" s="13"/>
      <c r="H34" s="13"/>
      <c r="I34" s="13"/>
      <c r="J34" s="13"/>
      <c r="K34" s="13">
        <v>0</v>
      </c>
      <c r="L34" s="135"/>
      <c r="M34" s="135"/>
      <c r="N34" s="135"/>
      <c r="O34" s="15"/>
      <c r="P34" s="135"/>
      <c r="Q34" s="135"/>
      <c r="R34" s="135">
        <v>1</v>
      </c>
      <c r="S34" s="135"/>
      <c r="T34" s="283">
        <v>1</v>
      </c>
      <c r="U34" s="283"/>
      <c r="V34" s="247"/>
      <c r="W34" s="277"/>
      <c r="X34" s="293"/>
      <c r="Y34" s="14"/>
      <c r="Z34" s="148">
        <f t="shared" si="0"/>
        <v>2</v>
      </c>
      <c r="AA34" s="336"/>
      <c r="AB34" s="338"/>
    </row>
    <row r="35" spans="1:28" ht="15.6" customHeight="1">
      <c r="A35" s="5" t="s">
        <v>32</v>
      </c>
      <c r="B35" s="273" t="s">
        <v>128</v>
      </c>
      <c r="C35" s="192"/>
      <c r="D35" s="8"/>
      <c r="E35" s="8"/>
      <c r="F35" s="8"/>
      <c r="G35" s="8"/>
      <c r="H35" s="8"/>
      <c r="I35" s="8"/>
      <c r="J35" s="8"/>
      <c r="K35" s="8"/>
      <c r="L35" s="134"/>
      <c r="M35" s="134"/>
      <c r="N35" s="134"/>
      <c r="O35" s="134"/>
      <c r="P35" s="12"/>
      <c r="Q35" s="134"/>
      <c r="R35" s="134">
        <v>1</v>
      </c>
      <c r="S35" s="134">
        <v>1</v>
      </c>
      <c r="T35" s="285"/>
      <c r="U35" s="285"/>
      <c r="V35" s="249"/>
      <c r="W35" s="276"/>
      <c r="X35" s="295"/>
      <c r="Y35" s="9"/>
      <c r="Z35" s="103">
        <f t="shared" si="0"/>
        <v>2</v>
      </c>
      <c r="AA35" s="337">
        <f>Z35+Z36</f>
        <v>2</v>
      </c>
      <c r="AB35" s="332">
        <f>SUM(C35:S36)</f>
        <v>2</v>
      </c>
    </row>
    <row r="36" spans="1:28" ht="15.95" customHeight="1" thickBot="1">
      <c r="A36" s="6"/>
      <c r="B36" s="274">
        <v>1442</v>
      </c>
      <c r="C36" s="193"/>
      <c r="D36" s="13"/>
      <c r="E36" s="13"/>
      <c r="F36" s="13"/>
      <c r="G36" s="13"/>
      <c r="H36" s="13"/>
      <c r="I36" s="13"/>
      <c r="J36" s="13"/>
      <c r="K36" s="13"/>
      <c r="L36" s="135"/>
      <c r="M36" s="135"/>
      <c r="N36" s="135"/>
      <c r="O36" s="135"/>
      <c r="P36" s="15"/>
      <c r="Q36" s="135"/>
      <c r="R36" s="135"/>
      <c r="S36" s="135"/>
      <c r="T36" s="283">
        <v>0</v>
      </c>
      <c r="U36" s="283"/>
      <c r="V36" s="247">
        <v>0</v>
      </c>
      <c r="W36" s="277"/>
      <c r="X36" s="293"/>
      <c r="Y36" s="14"/>
      <c r="Z36" s="148">
        <f t="shared" si="0"/>
        <v>0</v>
      </c>
      <c r="AA36" s="335"/>
      <c r="AB36" s="338"/>
    </row>
    <row r="37" spans="1:28" ht="15.6" customHeight="1">
      <c r="A37" s="1" t="s">
        <v>33</v>
      </c>
      <c r="B37" s="273" t="s">
        <v>52</v>
      </c>
      <c r="C37" s="192"/>
      <c r="D37" s="8"/>
      <c r="E37" s="8"/>
      <c r="F37" s="8"/>
      <c r="G37" s="8"/>
      <c r="H37" s="8"/>
      <c r="I37" s="8"/>
      <c r="J37" s="8"/>
      <c r="K37" s="8"/>
      <c r="L37" s="134"/>
      <c r="M37" s="134"/>
      <c r="N37" s="134"/>
      <c r="O37" s="134"/>
      <c r="P37" s="134"/>
      <c r="Q37" s="12"/>
      <c r="R37" s="134"/>
      <c r="S37" s="185"/>
      <c r="T37" s="286"/>
      <c r="U37" s="286"/>
      <c r="V37" s="250"/>
      <c r="W37" s="280"/>
      <c r="X37" s="295"/>
      <c r="Y37" s="9"/>
      <c r="Z37" s="103">
        <f t="shared" si="0"/>
        <v>0</v>
      </c>
      <c r="AA37" s="334">
        <f>Z37+Z38</f>
        <v>0</v>
      </c>
      <c r="AB37" s="332">
        <f>SUM(C37:S38)</f>
        <v>0</v>
      </c>
    </row>
    <row r="38" spans="1:28" ht="15.95" customHeight="1" thickBot="1">
      <c r="A38" s="2"/>
      <c r="B38" s="274">
        <v>1418</v>
      </c>
      <c r="C38" s="193"/>
      <c r="D38" s="13"/>
      <c r="E38" s="13"/>
      <c r="F38" s="13"/>
      <c r="G38" s="13"/>
      <c r="H38" s="13"/>
      <c r="I38" s="13"/>
      <c r="J38" s="13"/>
      <c r="K38" s="13"/>
      <c r="L38" s="135"/>
      <c r="M38" s="135"/>
      <c r="N38" s="135"/>
      <c r="O38" s="135"/>
      <c r="P38" s="135"/>
      <c r="Q38" s="15"/>
      <c r="R38" s="135"/>
      <c r="S38" s="186"/>
      <c r="T38" s="287"/>
      <c r="U38" s="287"/>
      <c r="V38" s="251"/>
      <c r="W38" s="281"/>
      <c r="X38" s="293"/>
      <c r="Y38" s="14"/>
      <c r="Z38" s="148">
        <f t="shared" si="0"/>
        <v>0</v>
      </c>
      <c r="AA38" s="336"/>
      <c r="AB38" s="338"/>
    </row>
    <row r="39" spans="1:28" ht="15.75">
      <c r="A39" s="1" t="s">
        <v>34</v>
      </c>
      <c r="B39" s="273" t="s">
        <v>56</v>
      </c>
      <c r="C39" s="192"/>
      <c r="D39" s="8"/>
      <c r="E39" s="8"/>
      <c r="F39" s="8"/>
      <c r="G39" s="8"/>
      <c r="H39" s="8"/>
      <c r="I39" s="8"/>
      <c r="J39" s="8"/>
      <c r="K39" s="8"/>
      <c r="L39" s="134"/>
      <c r="M39" s="134"/>
      <c r="N39" s="134"/>
      <c r="O39" s="134">
        <v>0</v>
      </c>
      <c r="P39" s="134"/>
      <c r="Q39" s="134"/>
      <c r="R39" s="12"/>
      <c r="S39" s="185"/>
      <c r="T39" s="286"/>
      <c r="U39" s="286">
        <v>1</v>
      </c>
      <c r="V39" s="250"/>
      <c r="W39" s="280"/>
      <c r="X39" s="295"/>
      <c r="Z39" s="103">
        <f t="shared" si="0"/>
        <v>1</v>
      </c>
      <c r="AA39" s="334">
        <f>Z39+Z40</f>
        <v>1</v>
      </c>
      <c r="AB39" s="332">
        <f>SUM(C39:S40)</f>
        <v>0</v>
      </c>
    </row>
    <row r="40" spans="1:28" ht="16.5" thickBot="1">
      <c r="A40" s="2"/>
      <c r="B40" s="274">
        <v>1409</v>
      </c>
      <c r="C40" s="193"/>
      <c r="D40" s="13"/>
      <c r="E40" s="13"/>
      <c r="F40" s="13"/>
      <c r="G40" s="13"/>
      <c r="H40" s="13"/>
      <c r="I40" s="13"/>
      <c r="J40" s="13"/>
      <c r="K40" s="13"/>
      <c r="L40" s="135"/>
      <c r="M40" s="135"/>
      <c r="N40" s="135">
        <v>0</v>
      </c>
      <c r="O40" s="135"/>
      <c r="P40" s="135">
        <v>0</v>
      </c>
      <c r="Q40" s="135"/>
      <c r="R40" s="15"/>
      <c r="S40" s="186"/>
      <c r="T40" s="287"/>
      <c r="U40" s="287"/>
      <c r="V40" s="251"/>
      <c r="W40" s="281"/>
      <c r="X40" s="293"/>
      <c r="Z40" s="148">
        <f t="shared" si="0"/>
        <v>0</v>
      </c>
      <c r="AA40" s="336"/>
      <c r="AB40" s="338"/>
    </row>
    <row r="41" spans="1:28" ht="15.75">
      <c r="A41" s="1" t="s">
        <v>35</v>
      </c>
      <c r="B41" s="273" t="s">
        <v>65</v>
      </c>
      <c r="C41" s="192"/>
      <c r="D41" s="8"/>
      <c r="E41" s="8"/>
      <c r="F41" s="8"/>
      <c r="G41" s="8"/>
      <c r="H41" s="8"/>
      <c r="I41" s="8"/>
      <c r="J41" s="8"/>
      <c r="K41" s="8"/>
      <c r="L41" s="134"/>
      <c r="M41" s="134">
        <v>0.5</v>
      </c>
      <c r="N41" s="134"/>
      <c r="O41" s="134"/>
      <c r="P41" s="134"/>
      <c r="Q41" s="134"/>
      <c r="R41" s="134"/>
      <c r="S41" s="12"/>
      <c r="T41" s="286"/>
      <c r="U41" s="286"/>
      <c r="V41" s="250"/>
      <c r="W41" s="280"/>
      <c r="X41" s="295"/>
      <c r="Y41" s="9"/>
      <c r="Z41" s="103">
        <f t="shared" si="0"/>
        <v>0.5</v>
      </c>
      <c r="AA41" s="334">
        <f>Z41+Z42</f>
        <v>0.5</v>
      </c>
      <c r="AB41" s="332">
        <f>SUM(C41:S42)</f>
        <v>0.5</v>
      </c>
    </row>
    <row r="42" spans="1:28" ht="16.5" thickBot="1">
      <c r="A42" s="2"/>
      <c r="B42" s="274">
        <v>1315</v>
      </c>
      <c r="C42" s="193"/>
      <c r="D42" s="13"/>
      <c r="E42" s="13"/>
      <c r="F42" s="13"/>
      <c r="G42" s="13"/>
      <c r="H42" s="13"/>
      <c r="I42" s="13"/>
      <c r="J42" s="13"/>
      <c r="K42" s="13"/>
      <c r="L42" s="135"/>
      <c r="M42" s="135">
        <v>0</v>
      </c>
      <c r="N42" s="135"/>
      <c r="O42" s="135">
        <v>0</v>
      </c>
      <c r="P42" s="135">
        <v>0</v>
      </c>
      <c r="Q42" s="135"/>
      <c r="R42" s="135"/>
      <c r="S42" s="15"/>
      <c r="T42" s="287"/>
      <c r="U42" s="287"/>
      <c r="V42" s="251"/>
      <c r="W42" s="281"/>
      <c r="X42" s="293"/>
      <c r="Y42" s="14"/>
      <c r="Z42" s="148">
        <f t="shared" si="0"/>
        <v>0</v>
      </c>
      <c r="AA42" s="336"/>
      <c r="AB42" s="338"/>
    </row>
    <row r="43" spans="1:28" ht="15.75">
      <c r="A43" s="1" t="s">
        <v>36</v>
      </c>
      <c r="B43" s="273" t="s">
        <v>252</v>
      </c>
      <c r="C43" s="243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>
        <v>0</v>
      </c>
      <c r="P43" s="134">
        <v>1</v>
      </c>
      <c r="Q43" s="134"/>
      <c r="R43" s="134"/>
      <c r="S43" s="134"/>
      <c r="T43" s="12"/>
      <c r="U43" s="286"/>
      <c r="V43" s="250"/>
      <c r="W43" s="280"/>
      <c r="X43" s="295"/>
      <c r="Z43" s="103">
        <f t="shared" si="0"/>
        <v>1</v>
      </c>
      <c r="AA43" s="339">
        <f>Z43+Z44</f>
        <v>2</v>
      </c>
      <c r="AB43" s="332">
        <f>SUM(C43:S44)</f>
        <v>2</v>
      </c>
    </row>
    <row r="44" spans="1:28" ht="16.5" thickBot="1">
      <c r="A44" s="2"/>
      <c r="B44" s="274" t="s">
        <v>289</v>
      </c>
      <c r="C44" s="244"/>
      <c r="D44" s="135"/>
      <c r="E44" s="135"/>
      <c r="F44" s="135"/>
      <c r="G44" s="135"/>
      <c r="H44" s="135">
        <v>0.5</v>
      </c>
      <c r="I44" s="135">
        <v>0.5</v>
      </c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5"/>
      <c r="U44" s="287"/>
      <c r="V44" s="251"/>
      <c r="W44" s="281"/>
      <c r="X44" s="293"/>
      <c r="Z44" s="148">
        <f t="shared" si="0"/>
        <v>1</v>
      </c>
      <c r="AA44" s="340"/>
      <c r="AB44" s="338"/>
    </row>
    <row r="45" spans="1:28" ht="15.75">
      <c r="A45" s="1" t="s">
        <v>37</v>
      </c>
      <c r="B45" s="273" t="s">
        <v>255</v>
      </c>
      <c r="C45" s="243"/>
      <c r="D45" s="134"/>
      <c r="E45" s="134"/>
      <c r="F45" s="134"/>
      <c r="G45" s="134"/>
      <c r="H45" s="134">
        <v>0</v>
      </c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286"/>
      <c r="U45" s="12"/>
      <c r="V45" s="250"/>
      <c r="W45" s="280"/>
      <c r="X45" s="295"/>
      <c r="Z45" s="103">
        <f t="shared" si="0"/>
        <v>0</v>
      </c>
      <c r="AA45" s="339">
        <f>Z45+Z46</f>
        <v>1</v>
      </c>
      <c r="AB45" s="332">
        <f>SUM(C45:S46)</f>
        <v>1</v>
      </c>
    </row>
    <row r="46" spans="1:28" ht="16.5" thickBot="1">
      <c r="A46" s="2"/>
      <c r="B46" s="274">
        <v>0</v>
      </c>
      <c r="C46" s="244"/>
      <c r="D46" s="135"/>
      <c r="E46" s="135"/>
      <c r="F46" s="135"/>
      <c r="G46" s="135"/>
      <c r="H46" s="135"/>
      <c r="I46" s="135"/>
      <c r="J46" s="135"/>
      <c r="K46" s="135"/>
      <c r="L46" s="135"/>
      <c r="M46" s="135">
        <v>1</v>
      </c>
      <c r="N46" s="135"/>
      <c r="O46" s="135"/>
      <c r="P46" s="135"/>
      <c r="Q46" s="135"/>
      <c r="R46" s="135">
        <v>0</v>
      </c>
      <c r="S46" s="135"/>
      <c r="T46" s="287"/>
      <c r="U46" s="15"/>
      <c r="V46" s="251"/>
      <c r="W46" s="281"/>
      <c r="X46" s="293"/>
      <c r="Z46" s="148">
        <f t="shared" si="0"/>
        <v>1</v>
      </c>
      <c r="AA46" s="340"/>
      <c r="AB46" s="338"/>
    </row>
    <row r="47" spans="1:28" ht="15.75">
      <c r="A47" s="1" t="s">
        <v>38</v>
      </c>
      <c r="B47" s="273" t="s">
        <v>217</v>
      </c>
      <c r="C47" s="243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>
        <v>1</v>
      </c>
      <c r="Q47" s="134"/>
      <c r="R47" s="134"/>
      <c r="S47" s="134"/>
      <c r="T47" s="286"/>
      <c r="U47" s="286"/>
      <c r="V47" s="12"/>
      <c r="W47" s="280"/>
      <c r="X47" s="295"/>
      <c r="Z47" s="103">
        <f t="shared" si="0"/>
        <v>1</v>
      </c>
      <c r="AA47" s="339">
        <f>Z47+Z48</f>
        <v>1</v>
      </c>
      <c r="AB47" s="332">
        <f>SUM(C47:S48)</f>
        <v>1</v>
      </c>
    </row>
    <row r="48" spans="1:28" ht="16.5" thickBot="1">
      <c r="A48" s="2"/>
      <c r="B48" s="274">
        <v>0</v>
      </c>
      <c r="C48" s="244"/>
      <c r="D48" s="135"/>
      <c r="E48" s="135"/>
      <c r="F48" s="135"/>
      <c r="G48" s="135"/>
      <c r="H48" s="135"/>
      <c r="I48" s="135"/>
      <c r="J48" s="135">
        <v>0</v>
      </c>
      <c r="K48" s="135"/>
      <c r="L48" s="135"/>
      <c r="M48" s="135"/>
      <c r="N48" s="135"/>
      <c r="O48" s="135"/>
      <c r="P48" s="135"/>
      <c r="Q48" s="135"/>
      <c r="R48" s="135"/>
      <c r="S48" s="135"/>
      <c r="T48" s="287"/>
      <c r="U48" s="287"/>
      <c r="V48" s="15"/>
      <c r="W48" s="281"/>
      <c r="X48" s="293"/>
      <c r="Z48" s="148">
        <f t="shared" si="0"/>
        <v>0</v>
      </c>
      <c r="AA48" s="340"/>
      <c r="AB48" s="338"/>
    </row>
    <row r="49" spans="1:28" ht="15.75" customHeight="1">
      <c r="A49" s="1" t="s">
        <v>62</v>
      </c>
      <c r="B49" s="95"/>
      <c r="C49" s="243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286"/>
      <c r="U49" s="286"/>
      <c r="V49" s="250"/>
      <c r="W49" s="12"/>
      <c r="X49" s="295"/>
      <c r="Z49" s="103">
        <f t="shared" si="0"/>
        <v>0</v>
      </c>
      <c r="AA49" s="330">
        <f>Z49+Z50</f>
        <v>0</v>
      </c>
      <c r="AB49" s="332">
        <f>SUM(C49:S50)</f>
        <v>0</v>
      </c>
    </row>
    <row r="50" spans="1:28" ht="16.5" customHeight="1" thickBot="1">
      <c r="A50" s="2"/>
      <c r="B50" s="96"/>
      <c r="C50" s="244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287"/>
      <c r="U50" s="287"/>
      <c r="V50" s="251"/>
      <c r="W50" s="15"/>
      <c r="X50" s="293"/>
      <c r="Z50" s="148">
        <f t="shared" si="0"/>
        <v>0</v>
      </c>
      <c r="AA50" s="331"/>
      <c r="AB50" s="338"/>
    </row>
    <row r="51" spans="1:28" ht="16.5" customHeight="1">
      <c r="A51" s="1" t="s">
        <v>63</v>
      </c>
      <c r="B51" s="95"/>
      <c r="C51" s="243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286"/>
      <c r="U51" s="286"/>
      <c r="V51" s="250"/>
      <c r="W51" s="280"/>
      <c r="X51" s="12"/>
      <c r="Z51" s="103">
        <f t="shared" ref="Z51:Z52" si="1">SUM(C51:W51)</f>
        <v>0</v>
      </c>
      <c r="AA51" s="330">
        <f>Z51+Z52</f>
        <v>0</v>
      </c>
      <c r="AB51" s="332">
        <f>SUM(C51:U52)</f>
        <v>0</v>
      </c>
    </row>
    <row r="52" spans="1:28" ht="16.5" customHeight="1" thickBot="1">
      <c r="A52" s="2"/>
      <c r="B52" s="96"/>
      <c r="C52" s="244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287"/>
      <c r="U52" s="287"/>
      <c r="V52" s="251"/>
      <c r="W52" s="281"/>
      <c r="X52" s="15"/>
      <c r="Z52" s="148">
        <f t="shared" si="1"/>
        <v>0</v>
      </c>
      <c r="AA52" s="331"/>
      <c r="AB52" s="333"/>
    </row>
    <row r="54" spans="1:28">
      <c r="AA54" s="22">
        <f>SUM(AA9:AA52)</f>
        <v>31.5</v>
      </c>
    </row>
  </sheetData>
  <mergeCells count="44">
    <mergeCell ref="AA45:AA46"/>
    <mergeCell ref="AB45:AB46"/>
    <mergeCell ref="AA47:AA48"/>
    <mergeCell ref="AB47:AB48"/>
    <mergeCell ref="AA49:AA50"/>
    <mergeCell ref="AB49:AB50"/>
    <mergeCell ref="AA41:AA42"/>
    <mergeCell ref="AB41:AB42"/>
    <mergeCell ref="AA43:AA44"/>
    <mergeCell ref="AB43:AB44"/>
    <mergeCell ref="AB39:AB40"/>
    <mergeCell ref="AA39:AA40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2"/>
  <sheetViews>
    <sheetView showGridLines="0" workbookViewId="0">
      <selection activeCell="G22" sqref="G22"/>
    </sheetView>
  </sheetViews>
  <sheetFormatPr defaultColWidth="8.7109375" defaultRowHeight="15.75"/>
  <cols>
    <col min="1" max="1" width="3.5703125" style="174" customWidth="1"/>
    <col min="2" max="2" width="11.85546875" style="175" customWidth="1"/>
    <col min="3" max="3" width="23.42578125" style="174" customWidth="1"/>
    <col min="4" max="15" width="6.140625" style="174" customWidth="1"/>
    <col min="16" max="16" width="8.7109375" style="175"/>
    <col min="17" max="17" width="2.28515625" style="174" customWidth="1"/>
    <col min="18" max="19" width="8.7109375" style="174"/>
    <col min="20" max="20" width="15.28515625" style="174" customWidth="1"/>
    <col min="21" max="16384" width="8.7109375" style="174"/>
  </cols>
  <sheetData>
    <row r="1" spans="1:21" ht="15.6" customHeight="1">
      <c r="B1" s="177" t="s">
        <v>181</v>
      </c>
    </row>
    <row r="2" spans="1:21" ht="15.95" customHeight="1"/>
    <row r="3" spans="1:21" ht="15.6" customHeight="1">
      <c r="B3" s="178" t="s">
        <v>169</v>
      </c>
      <c r="C3" s="341" t="s">
        <v>1</v>
      </c>
      <c r="D3" s="342" t="s">
        <v>171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4" t="s">
        <v>182</v>
      </c>
      <c r="R3" s="344" t="s">
        <v>224</v>
      </c>
      <c r="T3" s="174" t="s">
        <v>227</v>
      </c>
    </row>
    <row r="4" spans="1:21" ht="15.95" customHeight="1">
      <c r="B4" s="178" t="s">
        <v>170</v>
      </c>
      <c r="C4" s="341"/>
      <c r="D4" s="178" t="s">
        <v>19</v>
      </c>
      <c r="E4" s="178" t="s">
        <v>20</v>
      </c>
      <c r="F4" s="178" t="s">
        <v>21</v>
      </c>
      <c r="G4" s="178" t="s">
        <v>22</v>
      </c>
      <c r="H4" s="178" t="s">
        <v>23</v>
      </c>
      <c r="I4" s="178" t="s">
        <v>24</v>
      </c>
      <c r="J4" s="178" t="s">
        <v>25</v>
      </c>
      <c r="K4" s="178" t="s">
        <v>26</v>
      </c>
      <c r="L4" s="178" t="s">
        <v>27</v>
      </c>
      <c r="M4" s="178" t="s">
        <v>28</v>
      </c>
      <c r="N4" s="178" t="s">
        <v>29</v>
      </c>
      <c r="O4" s="178" t="s">
        <v>30</v>
      </c>
      <c r="P4" s="345"/>
      <c r="R4" s="345"/>
      <c r="T4" s="174" t="s">
        <v>229</v>
      </c>
    </row>
    <row r="5" spans="1:21" ht="15.6" customHeight="1">
      <c r="A5" s="178">
        <v>1</v>
      </c>
      <c r="B5" s="231">
        <v>2075</v>
      </c>
      <c r="C5" s="179" t="s">
        <v>222</v>
      </c>
      <c r="D5" s="180">
        <v>1722</v>
      </c>
      <c r="E5" s="180">
        <v>2069</v>
      </c>
      <c r="F5" s="180">
        <v>1709</v>
      </c>
      <c r="G5" s="180"/>
      <c r="H5" s="180"/>
      <c r="I5" s="180"/>
      <c r="J5" s="180"/>
      <c r="K5" s="180"/>
      <c r="L5" s="180"/>
      <c r="M5" s="180"/>
      <c r="N5" s="180"/>
      <c r="O5" s="180"/>
      <c r="P5" s="182">
        <f t="shared" ref="P5:P24" si="0">AVERAGE(D5:O5)</f>
        <v>1833.3333333333333</v>
      </c>
      <c r="R5" s="245">
        <f>P5-B5</f>
        <v>-241.66666666666674</v>
      </c>
    </row>
    <row r="6" spans="1:21" ht="15.95" customHeight="1">
      <c r="A6" s="178">
        <v>2</v>
      </c>
      <c r="B6" s="231">
        <v>2069</v>
      </c>
      <c r="C6" s="179" t="s">
        <v>220</v>
      </c>
      <c r="D6" s="180">
        <v>1722</v>
      </c>
      <c r="E6" s="180">
        <v>1996</v>
      </c>
      <c r="F6" s="180">
        <v>2075</v>
      </c>
      <c r="G6" s="180">
        <v>1969</v>
      </c>
      <c r="H6" s="180"/>
      <c r="I6" s="180"/>
      <c r="J6" s="180"/>
      <c r="K6" s="180"/>
      <c r="L6" s="180"/>
      <c r="M6" s="180"/>
      <c r="N6" s="180"/>
      <c r="O6" s="180"/>
      <c r="P6" s="182">
        <f t="shared" si="0"/>
        <v>1940.5</v>
      </c>
      <c r="R6" s="245">
        <f t="shared" ref="R6:R21" si="1">P6-B6</f>
        <v>-128.5</v>
      </c>
      <c r="T6" s="253" t="s">
        <v>228</v>
      </c>
      <c r="U6" s="231" t="s">
        <v>214</v>
      </c>
    </row>
    <row r="7" spans="1:21" ht="15.6" customHeight="1">
      <c r="A7" s="178">
        <v>3</v>
      </c>
      <c r="B7" s="231">
        <v>1996</v>
      </c>
      <c r="C7" s="179" t="s">
        <v>172</v>
      </c>
      <c r="D7" s="180">
        <v>1645</v>
      </c>
      <c r="E7" s="180">
        <v>2069</v>
      </c>
      <c r="F7" s="180">
        <v>2069</v>
      </c>
      <c r="G7" s="180">
        <v>1560</v>
      </c>
      <c r="H7" s="180">
        <v>1969</v>
      </c>
      <c r="I7" s="180"/>
      <c r="J7" s="180"/>
      <c r="K7" s="180"/>
      <c r="L7" s="180"/>
      <c r="M7" s="180"/>
      <c r="N7" s="180"/>
      <c r="O7" s="180"/>
      <c r="P7" s="182">
        <f t="shared" si="0"/>
        <v>1862.4</v>
      </c>
      <c r="R7" s="245">
        <f t="shared" si="1"/>
        <v>-133.59999999999991</v>
      </c>
      <c r="T7" s="178">
        <v>-193</v>
      </c>
      <c r="U7" s="178">
        <v>7.5</v>
      </c>
    </row>
    <row r="8" spans="1:21" ht="15.95" customHeight="1">
      <c r="A8" s="178">
        <v>4</v>
      </c>
      <c r="B8" s="231">
        <v>1969</v>
      </c>
      <c r="C8" s="179" t="s">
        <v>269</v>
      </c>
      <c r="D8" s="180">
        <v>1560</v>
      </c>
      <c r="E8" s="180">
        <v>1645</v>
      </c>
      <c r="F8" s="180">
        <v>2069</v>
      </c>
      <c r="G8" s="180">
        <v>1996</v>
      </c>
      <c r="H8" s="180"/>
      <c r="I8" s="180"/>
      <c r="J8" s="180"/>
      <c r="K8" s="180"/>
      <c r="L8" s="180"/>
      <c r="M8" s="180"/>
      <c r="N8" s="180"/>
      <c r="O8" s="180"/>
      <c r="P8" s="182">
        <f t="shared" si="0"/>
        <v>1817.5</v>
      </c>
      <c r="R8" s="245">
        <f t="shared" si="1"/>
        <v>-151.5</v>
      </c>
      <c r="T8" s="178">
        <v>-149</v>
      </c>
      <c r="U8" s="178">
        <v>7</v>
      </c>
    </row>
    <row r="9" spans="1:21" ht="15.6" customHeight="1">
      <c r="A9" s="178">
        <v>5</v>
      </c>
      <c r="B9" s="231">
        <v>1761</v>
      </c>
      <c r="C9" s="179" t="s">
        <v>270</v>
      </c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2" t="e">
        <f t="shared" si="0"/>
        <v>#DIV/0!</v>
      </c>
      <c r="R9" s="245" t="e">
        <f t="shared" si="1"/>
        <v>#DIV/0!</v>
      </c>
      <c r="T9" s="178">
        <v>-110</v>
      </c>
      <c r="U9" s="178">
        <v>6.5</v>
      </c>
    </row>
    <row r="10" spans="1:21" ht="15.95" customHeight="1">
      <c r="A10" s="178">
        <v>6</v>
      </c>
      <c r="B10" s="231">
        <v>1722</v>
      </c>
      <c r="C10" s="179" t="s">
        <v>179</v>
      </c>
      <c r="D10" s="180">
        <v>2069</v>
      </c>
      <c r="E10" s="180">
        <v>2075</v>
      </c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2">
        <f t="shared" si="0"/>
        <v>2072</v>
      </c>
      <c r="R10" s="245">
        <f t="shared" si="1"/>
        <v>350</v>
      </c>
      <c r="T10" s="178">
        <v>-72</v>
      </c>
      <c r="U10" s="178">
        <v>6</v>
      </c>
    </row>
    <row r="11" spans="1:21" ht="15.6" customHeight="1">
      <c r="A11" s="178">
        <v>7</v>
      </c>
      <c r="B11" s="231">
        <v>1709</v>
      </c>
      <c r="C11" s="179" t="s">
        <v>271</v>
      </c>
      <c r="D11" s="180">
        <v>1560</v>
      </c>
      <c r="E11" s="180">
        <v>2075</v>
      </c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2">
        <f t="shared" si="0"/>
        <v>1817.5</v>
      </c>
      <c r="R11" s="245">
        <f t="shared" si="1"/>
        <v>108.5</v>
      </c>
      <c r="T11" s="178">
        <v>-36</v>
      </c>
      <c r="U11" s="178">
        <v>5.5</v>
      </c>
    </row>
    <row r="12" spans="1:21" ht="15.95" customHeight="1">
      <c r="A12" s="178">
        <v>8</v>
      </c>
      <c r="B12" s="231">
        <v>1645</v>
      </c>
      <c r="C12" s="179" t="s">
        <v>185</v>
      </c>
      <c r="D12" s="180">
        <v>1996</v>
      </c>
      <c r="E12" s="180">
        <v>1969</v>
      </c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2">
        <f t="shared" si="0"/>
        <v>1982.5</v>
      </c>
      <c r="R12" s="245">
        <f t="shared" si="1"/>
        <v>337.5</v>
      </c>
      <c r="T12" s="178">
        <v>0</v>
      </c>
      <c r="U12" s="178">
        <v>5</v>
      </c>
    </row>
    <row r="13" spans="1:21" ht="15.6" customHeight="1">
      <c r="A13" s="178">
        <v>9</v>
      </c>
      <c r="B13" s="231">
        <v>1578</v>
      </c>
      <c r="C13" s="179" t="s">
        <v>277</v>
      </c>
      <c r="D13" s="180">
        <v>1498</v>
      </c>
      <c r="E13" s="180">
        <v>1471</v>
      </c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2">
        <f t="shared" si="0"/>
        <v>1484.5</v>
      </c>
      <c r="R13" s="245">
        <f t="shared" si="1"/>
        <v>-93.5</v>
      </c>
      <c r="T13" s="178">
        <v>36</v>
      </c>
      <c r="U13" s="178">
        <v>4.5</v>
      </c>
    </row>
    <row r="14" spans="1:21" ht="15.95" customHeight="1">
      <c r="A14" s="178">
        <v>10</v>
      </c>
      <c r="B14" s="231">
        <v>1560</v>
      </c>
      <c r="C14" s="179" t="s">
        <v>174</v>
      </c>
      <c r="D14" s="180">
        <v>1969</v>
      </c>
      <c r="E14" s="180">
        <v>1471</v>
      </c>
      <c r="F14" s="180">
        <v>1709</v>
      </c>
      <c r="G14" s="180">
        <v>1996</v>
      </c>
      <c r="H14" s="180"/>
      <c r="I14" s="180"/>
      <c r="J14" s="180"/>
      <c r="K14" s="180"/>
      <c r="L14" s="180"/>
      <c r="M14" s="180"/>
      <c r="N14" s="180"/>
      <c r="O14" s="180"/>
      <c r="P14" s="182">
        <f t="shared" si="0"/>
        <v>1786.25</v>
      </c>
      <c r="R14" s="245">
        <f t="shared" si="1"/>
        <v>226.25</v>
      </c>
      <c r="T14" s="178">
        <v>72</v>
      </c>
      <c r="U14" s="178">
        <v>4</v>
      </c>
    </row>
    <row r="15" spans="1:21" ht="15.95" customHeight="1">
      <c r="A15" s="178">
        <v>11</v>
      </c>
      <c r="B15" s="231">
        <v>1519</v>
      </c>
      <c r="C15" s="179" t="s">
        <v>173</v>
      </c>
      <c r="D15" s="180">
        <v>1315</v>
      </c>
      <c r="E15" s="180">
        <v>1315</v>
      </c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2">
        <f t="shared" si="0"/>
        <v>1315</v>
      </c>
      <c r="R15" s="245">
        <f t="shared" si="1"/>
        <v>-204</v>
      </c>
      <c r="T15" s="178">
        <v>110</v>
      </c>
      <c r="U15" s="178">
        <v>3.5</v>
      </c>
    </row>
    <row r="16" spans="1:21" ht="15.95" customHeight="1">
      <c r="A16" s="178">
        <v>12</v>
      </c>
      <c r="B16" s="231">
        <v>1498</v>
      </c>
      <c r="C16" s="179" t="s">
        <v>178</v>
      </c>
      <c r="D16" s="180">
        <v>1409</v>
      </c>
      <c r="E16" s="180">
        <v>1578</v>
      </c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2">
        <f t="shared" si="0"/>
        <v>1493.5</v>
      </c>
      <c r="R16" s="245">
        <f t="shared" si="1"/>
        <v>-4.5</v>
      </c>
      <c r="T16" s="178">
        <v>149</v>
      </c>
      <c r="U16" s="178">
        <v>3</v>
      </c>
    </row>
    <row r="17" spans="1:21" ht="15.95" customHeight="1">
      <c r="A17" s="178">
        <v>13</v>
      </c>
      <c r="B17" s="231">
        <v>1471</v>
      </c>
      <c r="C17" s="181" t="s">
        <v>180</v>
      </c>
      <c r="D17" s="180">
        <v>1315</v>
      </c>
      <c r="E17" s="180">
        <v>1560</v>
      </c>
      <c r="F17" s="180">
        <v>1409</v>
      </c>
      <c r="G17" s="180">
        <v>1578</v>
      </c>
      <c r="H17" s="180"/>
      <c r="I17" s="180"/>
      <c r="J17" s="180"/>
      <c r="K17" s="180"/>
      <c r="L17" s="180"/>
      <c r="M17" s="180"/>
      <c r="N17" s="180"/>
      <c r="O17" s="180"/>
      <c r="P17" s="182">
        <f t="shared" si="0"/>
        <v>1465.5</v>
      </c>
      <c r="R17" s="245">
        <f t="shared" si="1"/>
        <v>-5.5</v>
      </c>
      <c r="T17" s="178">
        <v>193</v>
      </c>
      <c r="U17" s="178">
        <v>2.5</v>
      </c>
    </row>
    <row r="18" spans="1:21" ht="15.95" customHeight="1">
      <c r="A18" s="178">
        <v>14</v>
      </c>
      <c r="B18" s="231">
        <v>1442</v>
      </c>
      <c r="C18" s="179" t="s">
        <v>176</v>
      </c>
      <c r="D18" s="180">
        <v>1315</v>
      </c>
      <c r="E18" s="180">
        <v>1409</v>
      </c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2">
        <f t="shared" si="0"/>
        <v>1362</v>
      </c>
      <c r="R18" s="245">
        <f t="shared" si="1"/>
        <v>-80</v>
      </c>
    </row>
    <row r="19" spans="1:21" ht="15.95" customHeight="1">
      <c r="A19" s="178">
        <v>15</v>
      </c>
      <c r="B19" s="231">
        <v>1418</v>
      </c>
      <c r="C19" s="179" t="s">
        <v>186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2" t="e">
        <f t="shared" si="0"/>
        <v>#DIV/0!</v>
      </c>
      <c r="R19" s="245" t="e">
        <f t="shared" si="1"/>
        <v>#DIV/0!</v>
      </c>
    </row>
    <row r="20" spans="1:21" ht="15.95" customHeight="1">
      <c r="A20" s="178">
        <v>16</v>
      </c>
      <c r="B20" s="231">
        <v>1409</v>
      </c>
      <c r="C20" s="179" t="s">
        <v>177</v>
      </c>
      <c r="D20" s="180">
        <v>1498</v>
      </c>
      <c r="E20" s="180">
        <v>1471</v>
      </c>
      <c r="F20" s="180">
        <v>1442</v>
      </c>
      <c r="G20" s="180"/>
      <c r="H20" s="180"/>
      <c r="I20" s="180"/>
      <c r="J20" s="180"/>
      <c r="K20" s="180"/>
      <c r="L20" s="180"/>
      <c r="M20" s="180"/>
      <c r="N20" s="180"/>
      <c r="O20" s="180"/>
      <c r="P20" s="182">
        <f t="shared" si="0"/>
        <v>1470.3333333333333</v>
      </c>
      <c r="R20" s="245">
        <f t="shared" si="1"/>
        <v>61.333333333333258</v>
      </c>
    </row>
    <row r="21" spans="1:21" s="176" customFormat="1" ht="15.95" customHeight="1">
      <c r="A21" s="178">
        <v>17</v>
      </c>
      <c r="B21" s="231">
        <v>1315</v>
      </c>
      <c r="C21" s="179" t="s">
        <v>175</v>
      </c>
      <c r="D21" s="180">
        <v>1471</v>
      </c>
      <c r="E21" s="180">
        <v>1519</v>
      </c>
      <c r="F21" s="180">
        <v>1442</v>
      </c>
      <c r="G21" s="180">
        <v>1519</v>
      </c>
      <c r="H21" s="180"/>
      <c r="I21" s="180"/>
      <c r="J21" s="180"/>
      <c r="K21" s="180"/>
      <c r="L21" s="180"/>
      <c r="M21" s="180"/>
      <c r="N21" s="180"/>
      <c r="O21" s="180"/>
      <c r="P21" s="182">
        <f t="shared" si="0"/>
        <v>1487.75</v>
      </c>
      <c r="R21" s="245">
        <f t="shared" si="1"/>
        <v>172.75</v>
      </c>
    </row>
    <row r="22" spans="1:21" s="176" customFormat="1" ht="15.95" customHeight="1">
      <c r="A22" s="178">
        <v>18</v>
      </c>
      <c r="B22" s="231">
        <v>0</v>
      </c>
      <c r="C22" s="179" t="s">
        <v>272</v>
      </c>
      <c r="D22" s="180">
        <v>1409</v>
      </c>
      <c r="E22" s="180">
        <v>1709</v>
      </c>
      <c r="F22" s="180">
        <v>1722</v>
      </c>
      <c r="G22" s="180">
        <v>1471</v>
      </c>
      <c r="H22" s="180"/>
      <c r="I22" s="180"/>
      <c r="J22" s="180"/>
      <c r="K22" s="180"/>
      <c r="L22" s="180"/>
      <c r="M22" s="180"/>
      <c r="N22" s="180"/>
      <c r="O22" s="180"/>
      <c r="P22" s="272">
        <f t="shared" si="0"/>
        <v>1577.75</v>
      </c>
      <c r="R22" s="271"/>
    </row>
    <row r="23" spans="1:21" s="176" customFormat="1" ht="15.95" customHeight="1">
      <c r="A23" s="178">
        <v>19</v>
      </c>
      <c r="B23" s="231">
        <v>0</v>
      </c>
      <c r="C23" s="179" t="s">
        <v>273</v>
      </c>
      <c r="D23" s="180">
        <v>1409</v>
      </c>
      <c r="E23" s="180">
        <v>1519</v>
      </c>
      <c r="F23" s="180">
        <v>1722</v>
      </c>
      <c r="G23" s="180"/>
      <c r="H23" s="180"/>
      <c r="I23" s="180"/>
      <c r="J23" s="180"/>
      <c r="K23" s="180"/>
      <c r="L23" s="180"/>
      <c r="M23" s="180"/>
      <c r="N23" s="180"/>
      <c r="O23" s="180"/>
      <c r="P23" s="272">
        <f t="shared" si="0"/>
        <v>1550</v>
      </c>
      <c r="R23" s="271"/>
    </row>
    <row r="24" spans="1:21" s="176" customFormat="1" ht="15.95" customHeight="1">
      <c r="A24" s="178">
        <v>20</v>
      </c>
      <c r="B24" s="231">
        <v>0</v>
      </c>
      <c r="C24" s="181" t="s">
        <v>221</v>
      </c>
      <c r="D24" s="180">
        <v>1645</v>
      </c>
      <c r="E24" s="180">
        <v>1442</v>
      </c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272">
        <f t="shared" si="0"/>
        <v>1543.5</v>
      </c>
      <c r="R24" s="271"/>
    </row>
    <row r="25" spans="1:21" s="176" customFormat="1" ht="15.95" customHeight="1">
      <c r="A25" s="178"/>
      <c r="B25" s="231"/>
      <c r="C25" s="181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2"/>
      <c r="R25" s="271"/>
    </row>
    <row r="26" spans="1:21" s="176" customFormat="1" ht="15.95" customHeight="1">
      <c r="A26" s="178"/>
      <c r="B26" s="231"/>
      <c r="C26" s="181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2"/>
      <c r="R26" s="271"/>
    </row>
    <row r="27" spans="1:21" ht="15.6" customHeight="1"/>
    <row r="28" spans="1:21" ht="15.95" customHeight="1"/>
    <row r="29" spans="1:21" ht="15.6" customHeight="1"/>
    <row r="30" spans="1:21" ht="15.95" customHeight="1"/>
    <row r="31" spans="1:21" ht="15.6" customHeight="1"/>
    <row r="32" spans="1:21" ht="15.95" customHeight="1"/>
  </sheetData>
  <mergeCells count="4">
    <mergeCell ref="C3:C4"/>
    <mergeCell ref="D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70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/>
  <cols>
    <col min="1" max="1" width="4.7109375" customWidth="1"/>
    <col min="2" max="2" width="24.140625" customWidth="1"/>
    <col min="3" max="3" width="5.28515625" customWidth="1"/>
    <col min="4" max="4" width="5.140625" customWidth="1"/>
    <col min="5" max="5" width="5.28515625" customWidth="1"/>
    <col min="6" max="6" width="5.28515625" bestFit="1" customWidth="1"/>
    <col min="7" max="10" width="6.28515625" customWidth="1"/>
    <col min="11" max="11" width="2.7109375" style="233" customWidth="1"/>
    <col min="12" max="13" width="6.28515625" customWidth="1"/>
    <col min="14" max="14" width="6.42578125" bestFit="1" customWidth="1"/>
    <col min="15" max="15" width="5.5703125" customWidth="1"/>
    <col min="17" max="19" width="5.28515625" customWidth="1"/>
    <col min="20" max="22" width="5.28515625" bestFit="1" customWidth="1"/>
    <col min="23" max="23" width="5.28515625" style="144" bestFit="1" customWidth="1"/>
    <col min="24" max="24" width="5.28515625" bestFit="1" customWidth="1"/>
    <col min="25" max="26" width="4.85546875" bestFit="1" customWidth="1"/>
    <col min="27" max="27" width="5.5703125" bestFit="1" customWidth="1"/>
  </cols>
  <sheetData>
    <row r="1" spans="1:27" ht="18.75">
      <c r="A1" s="74" t="s">
        <v>92</v>
      </c>
      <c r="L1" s="74"/>
    </row>
    <row r="3" spans="1:27">
      <c r="A3" s="203"/>
      <c r="B3" s="146" t="s">
        <v>146</v>
      </c>
      <c r="C3" s="146"/>
      <c r="D3" s="146"/>
      <c r="E3" s="146"/>
      <c r="F3" s="146"/>
      <c r="G3" s="146"/>
      <c r="L3" s="225"/>
      <c r="M3" s="240" t="s">
        <v>223</v>
      </c>
      <c r="N3" s="225"/>
    </row>
    <row r="4" spans="1:27">
      <c r="A4" s="147"/>
      <c r="B4" s="146" t="s">
        <v>147</v>
      </c>
      <c r="C4" s="113" t="s">
        <v>78</v>
      </c>
      <c r="D4" s="77" t="s">
        <v>155</v>
      </c>
      <c r="E4" s="113" t="s">
        <v>78</v>
      </c>
      <c r="F4" s="77" t="s">
        <v>155</v>
      </c>
      <c r="G4" s="113" t="s">
        <v>78</v>
      </c>
      <c r="H4" s="77" t="s">
        <v>155</v>
      </c>
      <c r="I4" s="113" t="s">
        <v>78</v>
      </c>
      <c r="J4" s="77" t="s">
        <v>155</v>
      </c>
      <c r="K4" s="110"/>
      <c r="L4" s="226" t="s">
        <v>78</v>
      </c>
      <c r="M4" s="226" t="s">
        <v>155</v>
      </c>
      <c r="N4" s="346" t="s">
        <v>74</v>
      </c>
      <c r="Q4" s="113" t="s">
        <v>78</v>
      </c>
      <c r="R4" s="77" t="s">
        <v>155</v>
      </c>
      <c r="S4" s="113" t="s">
        <v>78</v>
      </c>
      <c r="T4" s="77" t="s">
        <v>155</v>
      </c>
      <c r="U4" s="113" t="s">
        <v>78</v>
      </c>
      <c r="V4" s="77" t="s">
        <v>155</v>
      </c>
      <c r="W4" s="113" t="s">
        <v>78</v>
      </c>
      <c r="X4" s="77" t="s">
        <v>155</v>
      </c>
      <c r="Y4" s="113" t="s">
        <v>78</v>
      </c>
      <c r="Z4" s="77" t="s">
        <v>155</v>
      </c>
      <c r="AA4" s="348" t="s">
        <v>148</v>
      </c>
    </row>
    <row r="5" spans="1:27">
      <c r="C5" s="114">
        <v>2016</v>
      </c>
      <c r="D5" s="114">
        <v>2015</v>
      </c>
      <c r="E5" s="114">
        <v>2015</v>
      </c>
      <c r="F5" s="114">
        <v>2014</v>
      </c>
      <c r="G5" s="114">
        <v>2014</v>
      </c>
      <c r="H5" s="114">
        <v>2013</v>
      </c>
      <c r="I5" s="114">
        <v>2013</v>
      </c>
      <c r="J5" s="114">
        <v>2012</v>
      </c>
      <c r="K5" s="110"/>
      <c r="L5" s="227">
        <v>2012</v>
      </c>
      <c r="M5" s="227">
        <v>2011</v>
      </c>
      <c r="N5" s="347"/>
      <c r="Q5" s="114">
        <v>2016</v>
      </c>
      <c r="R5" s="114">
        <v>2015</v>
      </c>
      <c r="S5" s="114">
        <v>2015</v>
      </c>
      <c r="T5" s="114">
        <v>2014</v>
      </c>
      <c r="U5" s="114">
        <v>2014</v>
      </c>
      <c r="V5" s="114">
        <v>2013</v>
      </c>
      <c r="W5" s="114">
        <v>2013</v>
      </c>
      <c r="X5" s="114">
        <v>2012</v>
      </c>
      <c r="Y5" s="114">
        <v>2012</v>
      </c>
      <c r="Z5" s="78">
        <v>2011</v>
      </c>
      <c r="AA5" s="349"/>
    </row>
    <row r="6" spans="1:27">
      <c r="J6" s="110"/>
      <c r="K6" s="110"/>
      <c r="L6" s="225"/>
      <c r="M6" s="225"/>
      <c r="N6" s="225"/>
    </row>
    <row r="7" spans="1:27">
      <c r="A7" s="91" t="s">
        <v>93</v>
      </c>
      <c r="B7" s="92"/>
      <c r="C7" s="166">
        <v>20</v>
      </c>
      <c r="D7" s="241">
        <v>22</v>
      </c>
      <c r="E7" s="166">
        <v>16</v>
      </c>
      <c r="F7" s="162">
        <v>18</v>
      </c>
      <c r="G7" s="162">
        <v>16</v>
      </c>
      <c r="H7" s="163">
        <v>15</v>
      </c>
      <c r="I7" s="164">
        <v>14</v>
      </c>
      <c r="J7" s="163">
        <v>17</v>
      </c>
      <c r="K7" s="159"/>
      <c r="L7" s="228">
        <v>22</v>
      </c>
      <c r="M7" s="229">
        <v>21</v>
      </c>
      <c r="N7" s="229">
        <v>18</v>
      </c>
      <c r="P7" s="111" t="s">
        <v>117</v>
      </c>
      <c r="Q7" s="111"/>
      <c r="R7" s="111"/>
      <c r="S7" s="111"/>
      <c r="T7" s="111"/>
      <c r="U7" s="111"/>
      <c r="V7" s="111"/>
      <c r="W7" s="145"/>
      <c r="X7" s="111"/>
    </row>
    <row r="8" spans="1:27">
      <c r="A8" s="91" t="s">
        <v>108</v>
      </c>
      <c r="B8" s="92"/>
      <c r="C8" s="166">
        <v>5</v>
      </c>
      <c r="D8" s="163">
        <v>5</v>
      </c>
      <c r="E8" s="165">
        <v>4</v>
      </c>
      <c r="F8" s="163">
        <v>5</v>
      </c>
      <c r="G8" s="165">
        <v>4</v>
      </c>
      <c r="H8" s="163">
        <v>5</v>
      </c>
      <c r="I8" s="165">
        <v>4</v>
      </c>
      <c r="J8" s="203">
        <v>6</v>
      </c>
      <c r="K8" s="169"/>
      <c r="L8" s="229">
        <v>5</v>
      </c>
      <c r="M8" s="229">
        <v>5</v>
      </c>
      <c r="N8" s="229">
        <v>5</v>
      </c>
    </row>
    <row r="9" spans="1:27">
      <c r="A9" s="91" t="s">
        <v>17</v>
      </c>
      <c r="B9" s="92"/>
      <c r="C9" s="166">
        <f>'Podle ELO'!Z56</f>
        <v>32</v>
      </c>
      <c r="D9" s="166">
        <v>93</v>
      </c>
      <c r="E9" s="166">
        <v>83</v>
      </c>
      <c r="F9" s="242">
        <v>97</v>
      </c>
      <c r="G9" s="162">
        <v>78</v>
      </c>
      <c r="H9" s="165">
        <v>63</v>
      </c>
      <c r="I9" s="163">
        <v>65</v>
      </c>
      <c r="J9" s="163">
        <v>79</v>
      </c>
      <c r="K9" s="159"/>
      <c r="L9" s="228">
        <v>112</v>
      </c>
      <c r="M9" s="229">
        <v>89</v>
      </c>
      <c r="N9" s="229">
        <v>83</v>
      </c>
      <c r="Q9" s="157" t="s">
        <v>118</v>
      </c>
      <c r="R9" s="157" t="s">
        <v>118</v>
      </c>
      <c r="S9" s="157" t="s">
        <v>118</v>
      </c>
      <c r="T9" s="157" t="s">
        <v>118</v>
      </c>
      <c r="U9" s="157" t="s">
        <v>118</v>
      </c>
      <c r="V9" s="157" t="s">
        <v>118</v>
      </c>
      <c r="W9" s="157" t="s">
        <v>118</v>
      </c>
      <c r="X9" s="157" t="s">
        <v>118</v>
      </c>
    </row>
    <row r="10" spans="1:27">
      <c r="A10" s="93"/>
      <c r="B10" s="94"/>
      <c r="C10" s="158"/>
      <c r="D10" s="94"/>
      <c r="E10" s="94"/>
      <c r="F10" s="158"/>
      <c r="G10" s="158"/>
      <c r="H10" s="158"/>
      <c r="I10" s="159"/>
      <c r="J10" s="159"/>
      <c r="K10" s="159"/>
      <c r="L10" s="230"/>
      <c r="M10" s="230"/>
      <c r="N10" s="230"/>
      <c r="P10" s="112" t="s">
        <v>109</v>
      </c>
      <c r="Q10" s="138"/>
      <c r="R10" s="138"/>
      <c r="S10" s="138"/>
      <c r="T10" s="138"/>
      <c r="U10" s="138"/>
      <c r="V10" s="76">
        <v>1</v>
      </c>
      <c r="W10" s="138"/>
      <c r="X10" s="76">
        <v>1</v>
      </c>
      <c r="Y10" s="76">
        <v>1</v>
      </c>
      <c r="Z10" s="76">
        <v>1</v>
      </c>
      <c r="AA10" s="203">
        <v>2</v>
      </c>
    </row>
    <row r="11" spans="1:27">
      <c r="A11" s="91" t="s">
        <v>97</v>
      </c>
      <c r="B11" s="92"/>
      <c r="C11" s="166">
        <v>1808</v>
      </c>
      <c r="D11" s="252">
        <v>1841</v>
      </c>
      <c r="E11" s="166">
        <v>1681</v>
      </c>
      <c r="F11" s="166">
        <v>1748</v>
      </c>
      <c r="G11" s="160">
        <v>1673</v>
      </c>
      <c r="H11" s="166">
        <v>1799</v>
      </c>
      <c r="I11" s="161">
        <v>1707</v>
      </c>
      <c r="J11" s="167">
        <v>1774</v>
      </c>
      <c r="K11" s="232"/>
      <c r="L11" s="229">
        <v>1926</v>
      </c>
      <c r="M11" s="228">
        <v>1973</v>
      </c>
      <c r="N11" s="229">
        <v>1913</v>
      </c>
      <c r="P11" s="112" t="s">
        <v>110</v>
      </c>
      <c r="Q11" s="76">
        <v>2</v>
      </c>
      <c r="R11" s="76">
        <v>1</v>
      </c>
      <c r="S11" s="138"/>
      <c r="T11" s="138"/>
      <c r="U11" s="138"/>
      <c r="V11" s="76">
        <v>1</v>
      </c>
      <c r="W11" s="76">
        <v>1</v>
      </c>
      <c r="X11" s="138"/>
      <c r="Y11" s="203">
        <v>3</v>
      </c>
      <c r="Z11" s="76">
        <v>3</v>
      </c>
      <c r="AA11" s="76">
        <v>2</v>
      </c>
    </row>
    <row r="12" spans="1:27">
      <c r="A12" s="87"/>
      <c r="B12" s="20"/>
      <c r="C12" s="20"/>
      <c r="D12" s="20"/>
      <c r="E12" s="20"/>
      <c r="F12" s="20"/>
      <c r="G12" s="20"/>
      <c r="H12" s="20"/>
      <c r="I12" s="20"/>
      <c r="J12" s="20"/>
      <c r="L12" s="225"/>
      <c r="M12" s="225"/>
      <c r="N12" s="225"/>
      <c r="P12" s="112" t="s">
        <v>111</v>
      </c>
      <c r="Q12" s="76">
        <v>2</v>
      </c>
      <c r="R12" s="76">
        <v>3</v>
      </c>
      <c r="S12" s="76">
        <v>1</v>
      </c>
      <c r="T12" s="203">
        <v>4</v>
      </c>
      <c r="U12" s="76">
        <v>2</v>
      </c>
      <c r="V12" s="76">
        <v>1</v>
      </c>
      <c r="W12" s="138"/>
      <c r="X12" s="76">
        <v>2</v>
      </c>
      <c r="Y12" s="76">
        <v>2</v>
      </c>
      <c r="Z12" s="203">
        <v>4</v>
      </c>
      <c r="AA12" s="76">
        <v>1</v>
      </c>
    </row>
    <row r="13" spans="1:27">
      <c r="A13" s="88" t="s">
        <v>91</v>
      </c>
      <c r="C13" s="115" t="s">
        <v>118</v>
      </c>
      <c r="D13" s="115" t="s">
        <v>118</v>
      </c>
      <c r="E13" s="115" t="s">
        <v>118</v>
      </c>
      <c r="F13" s="115" t="s">
        <v>118</v>
      </c>
      <c r="G13" s="115" t="s">
        <v>118</v>
      </c>
      <c r="H13" s="115" t="s">
        <v>118</v>
      </c>
      <c r="I13" s="115" t="s">
        <v>118</v>
      </c>
      <c r="J13" s="115" t="s">
        <v>118</v>
      </c>
      <c r="K13" s="234"/>
      <c r="L13" s="225"/>
      <c r="M13" s="240" t="s">
        <v>223</v>
      </c>
      <c r="N13" s="225"/>
      <c r="P13" s="112" t="s">
        <v>112</v>
      </c>
      <c r="Q13" s="138"/>
      <c r="R13" s="203">
        <v>2</v>
      </c>
      <c r="S13" s="76">
        <v>1</v>
      </c>
      <c r="T13" s="143">
        <v>1</v>
      </c>
      <c r="U13" s="138"/>
      <c r="V13" s="76">
        <v>1</v>
      </c>
      <c r="W13" s="76">
        <v>1</v>
      </c>
      <c r="X13" s="76">
        <v>1</v>
      </c>
      <c r="Y13" s="76">
        <v>1</v>
      </c>
      <c r="Z13" s="76">
        <v>0</v>
      </c>
      <c r="AA13" s="203">
        <v>2</v>
      </c>
    </row>
    <row r="14" spans="1:27" ht="14.45" customHeight="1">
      <c r="A14" s="76" t="s">
        <v>19</v>
      </c>
      <c r="B14" s="152" t="s">
        <v>140</v>
      </c>
      <c r="C14" s="213">
        <v>2075</v>
      </c>
      <c r="D14" s="152">
        <v>1857</v>
      </c>
      <c r="E14" s="152"/>
      <c r="F14" s="213">
        <v>1908</v>
      </c>
      <c r="G14" s="214">
        <v>1674</v>
      </c>
      <c r="H14" s="214">
        <v>1639</v>
      </c>
      <c r="I14" s="156">
        <v>1569</v>
      </c>
      <c r="J14" s="76"/>
      <c r="K14" s="169"/>
      <c r="L14" s="221"/>
      <c r="M14" s="221"/>
      <c r="N14" s="221"/>
      <c r="P14" s="112" t="s">
        <v>113</v>
      </c>
      <c r="Q14" s="76">
        <v>3</v>
      </c>
      <c r="R14" s="76">
        <v>2</v>
      </c>
      <c r="S14" s="76">
        <v>2</v>
      </c>
      <c r="T14" s="138"/>
      <c r="U14" s="76">
        <v>2</v>
      </c>
      <c r="V14" s="143">
        <v>2</v>
      </c>
      <c r="W14" s="76">
        <v>3</v>
      </c>
      <c r="X14" s="76">
        <v>3</v>
      </c>
      <c r="Y14" s="76">
        <v>2</v>
      </c>
      <c r="Z14" s="203">
        <v>4</v>
      </c>
      <c r="AA14" s="76">
        <v>1</v>
      </c>
    </row>
    <row r="15" spans="1:27" ht="14.45" customHeight="1">
      <c r="A15" s="76" t="s">
        <v>20</v>
      </c>
      <c r="B15" s="133" t="s">
        <v>125</v>
      </c>
      <c r="C15" s="212">
        <v>2069</v>
      </c>
      <c r="D15" s="212">
        <v>1959</v>
      </c>
      <c r="E15" s="133"/>
      <c r="F15" s="212">
        <v>1929</v>
      </c>
      <c r="G15" s="153">
        <v>1758</v>
      </c>
      <c r="H15" s="153">
        <v>1764</v>
      </c>
      <c r="I15" s="264">
        <v>1775</v>
      </c>
      <c r="J15" s="76">
        <v>1726</v>
      </c>
      <c r="K15" s="169"/>
      <c r="L15" s="221"/>
      <c r="M15" s="221"/>
      <c r="N15" s="221"/>
      <c r="P15" s="112" t="s">
        <v>114</v>
      </c>
      <c r="Q15" s="208">
        <v>1</v>
      </c>
      <c r="R15" s="76">
        <v>2</v>
      </c>
      <c r="S15" s="76">
        <v>2</v>
      </c>
      <c r="T15" s="208">
        <v>1</v>
      </c>
      <c r="U15" s="203">
        <v>4</v>
      </c>
      <c r="V15" s="143">
        <v>3</v>
      </c>
      <c r="W15" s="76">
        <v>2</v>
      </c>
      <c r="X15" s="208">
        <v>1</v>
      </c>
      <c r="Y15" s="143">
        <v>3</v>
      </c>
      <c r="Z15" s="76">
        <v>3</v>
      </c>
      <c r="AA15" s="76">
        <v>3</v>
      </c>
    </row>
    <row r="16" spans="1:27" ht="14.45" customHeight="1">
      <c r="A16" s="76" t="s">
        <v>21</v>
      </c>
      <c r="B16" s="79" t="s">
        <v>45</v>
      </c>
      <c r="C16" s="216">
        <v>1996</v>
      </c>
      <c r="D16" s="215">
        <v>1988</v>
      </c>
      <c r="E16" s="215">
        <v>1980</v>
      </c>
      <c r="F16" s="79">
        <v>1918</v>
      </c>
      <c r="G16" s="155">
        <v>1904</v>
      </c>
      <c r="H16" s="155">
        <v>1881</v>
      </c>
      <c r="I16" s="155">
        <v>1885</v>
      </c>
      <c r="J16" s="205">
        <v>1979</v>
      </c>
      <c r="K16" s="236"/>
      <c r="L16" s="220">
        <v>2016</v>
      </c>
      <c r="M16" s="220">
        <v>1994</v>
      </c>
      <c r="N16" s="220">
        <v>2006</v>
      </c>
      <c r="P16" s="112" t="s">
        <v>115</v>
      </c>
      <c r="Q16" s="76">
        <v>3</v>
      </c>
      <c r="R16" s="76">
        <v>4</v>
      </c>
      <c r="S16" s="76">
        <v>4</v>
      </c>
      <c r="T16" s="203">
        <v>6</v>
      </c>
      <c r="U16" s="138"/>
      <c r="V16" s="76">
        <v>1</v>
      </c>
      <c r="W16" s="76">
        <v>2</v>
      </c>
      <c r="X16" s="76">
        <v>1</v>
      </c>
      <c r="Y16" s="143">
        <v>4</v>
      </c>
      <c r="Z16" s="76">
        <v>2</v>
      </c>
      <c r="AA16" s="76">
        <v>1</v>
      </c>
    </row>
    <row r="17" spans="1:27" ht="14.45" customHeight="1">
      <c r="A17" s="76" t="s">
        <v>22</v>
      </c>
      <c r="B17" s="86" t="s">
        <v>98</v>
      </c>
      <c r="C17" s="86">
        <v>1969</v>
      </c>
      <c r="D17" s="86"/>
      <c r="E17" s="86"/>
      <c r="F17" s="86"/>
      <c r="G17" s="154"/>
      <c r="H17" s="154"/>
      <c r="I17" s="154"/>
      <c r="J17" s="154">
        <v>1991</v>
      </c>
      <c r="K17" s="235"/>
      <c r="L17" s="270">
        <v>2072</v>
      </c>
      <c r="M17" s="270"/>
      <c r="N17" s="270"/>
      <c r="P17" s="112" t="s">
        <v>116</v>
      </c>
      <c r="Q17" s="203">
        <v>5</v>
      </c>
      <c r="R17" s="143">
        <v>4</v>
      </c>
      <c r="S17" s="143">
        <v>4</v>
      </c>
      <c r="T17" s="143">
        <v>3</v>
      </c>
      <c r="U17" s="143">
        <v>3</v>
      </c>
      <c r="V17" s="76">
        <v>2</v>
      </c>
      <c r="W17" s="138"/>
      <c r="X17" s="76">
        <v>1</v>
      </c>
      <c r="Y17" s="143">
        <v>2</v>
      </c>
      <c r="Z17" s="76">
        <v>2</v>
      </c>
      <c r="AA17" s="76">
        <v>1</v>
      </c>
    </row>
    <row r="18" spans="1:27" ht="14.45" customHeight="1">
      <c r="A18" s="76" t="s">
        <v>23</v>
      </c>
      <c r="B18" s="75" t="s">
        <v>268</v>
      </c>
      <c r="C18" s="75">
        <v>1761</v>
      </c>
      <c r="D18" s="86"/>
      <c r="E18" s="86"/>
      <c r="F18" s="86"/>
      <c r="G18" s="75"/>
      <c r="H18" s="75"/>
      <c r="I18" s="75"/>
      <c r="J18" s="75"/>
      <c r="L18" s="222"/>
      <c r="M18" s="222"/>
      <c r="N18" s="222"/>
      <c r="P18" s="112" t="s">
        <v>141</v>
      </c>
      <c r="Q18" s="76">
        <v>1</v>
      </c>
      <c r="R18" s="76">
        <v>1</v>
      </c>
      <c r="S18" s="76">
        <v>1</v>
      </c>
      <c r="T18" s="138"/>
      <c r="U18" s="203">
        <v>2</v>
      </c>
      <c r="V18" s="138"/>
      <c r="W18" s="143">
        <v>1</v>
      </c>
      <c r="X18" s="143"/>
      <c r="Y18" s="143"/>
      <c r="Z18" s="143"/>
      <c r="AA18" s="143"/>
    </row>
    <row r="19" spans="1:27" ht="14.45" customHeight="1">
      <c r="A19" s="76" t="s">
        <v>24</v>
      </c>
      <c r="B19" s="75" t="s">
        <v>161</v>
      </c>
      <c r="C19" s="75">
        <v>1722</v>
      </c>
      <c r="D19" s="212">
        <v>1747</v>
      </c>
      <c r="E19" s="75">
        <v>1590</v>
      </c>
      <c r="F19" s="204" t="s">
        <v>16</v>
      </c>
      <c r="G19" s="75"/>
      <c r="H19" s="75"/>
      <c r="I19" s="75"/>
      <c r="J19" s="75"/>
      <c r="L19" s="222"/>
      <c r="M19" s="222"/>
      <c r="N19" s="222"/>
      <c r="P19" s="206" t="s">
        <v>102</v>
      </c>
      <c r="Q19" s="207">
        <v>3</v>
      </c>
      <c r="R19" s="209">
        <v>3</v>
      </c>
      <c r="S19" s="208">
        <v>1</v>
      </c>
      <c r="T19" s="209">
        <v>3</v>
      </c>
      <c r="U19" s="207">
        <v>3</v>
      </c>
      <c r="V19" s="207">
        <v>3</v>
      </c>
      <c r="W19" s="207">
        <v>4</v>
      </c>
      <c r="X19" s="210">
        <v>7</v>
      </c>
      <c r="Y19" s="207">
        <v>4</v>
      </c>
      <c r="Z19" s="209">
        <v>2</v>
      </c>
      <c r="AA19" s="207">
        <v>5</v>
      </c>
    </row>
    <row r="20" spans="1:27" ht="14.45" customHeight="1">
      <c r="A20" s="76" t="s">
        <v>25</v>
      </c>
      <c r="B20" s="75" t="s">
        <v>144</v>
      </c>
      <c r="C20" s="75">
        <v>1709</v>
      </c>
      <c r="D20" s="75"/>
      <c r="E20" s="75"/>
      <c r="F20" s="75"/>
      <c r="G20" s="76">
        <v>1769</v>
      </c>
      <c r="H20" s="76">
        <v>1768</v>
      </c>
      <c r="I20" s="76">
        <v>1785</v>
      </c>
      <c r="J20" s="76">
        <v>1795</v>
      </c>
      <c r="K20" s="169"/>
      <c r="L20" s="221"/>
      <c r="M20" s="221"/>
      <c r="N20" s="221"/>
      <c r="P20" s="168"/>
      <c r="Q20" s="170">
        <f>SUM(Q11:Q19)</f>
        <v>20</v>
      </c>
      <c r="R20" s="168"/>
      <c r="S20" s="168"/>
      <c r="T20" s="169"/>
      <c r="U20" s="170"/>
      <c r="V20" s="170"/>
      <c r="W20" s="170"/>
      <c r="X20" s="169"/>
      <c r="Y20" s="170"/>
      <c r="Z20" s="170"/>
      <c r="AA20" s="170"/>
    </row>
    <row r="21" spans="1:27" ht="14.45" customHeight="1">
      <c r="A21" s="76" t="s">
        <v>26</v>
      </c>
      <c r="B21" s="86" t="s">
        <v>94</v>
      </c>
      <c r="C21" s="213">
        <v>1645</v>
      </c>
      <c r="D21" s="86">
        <v>1644</v>
      </c>
      <c r="E21" s="86">
        <v>1640</v>
      </c>
      <c r="F21" s="86">
        <v>1638</v>
      </c>
      <c r="G21" s="214">
        <v>1648</v>
      </c>
      <c r="H21" s="154">
        <v>1592</v>
      </c>
      <c r="I21" s="204">
        <v>1643</v>
      </c>
      <c r="J21" s="204">
        <v>1639</v>
      </c>
      <c r="K21" s="238"/>
      <c r="L21" s="219">
        <v>1633</v>
      </c>
      <c r="M21" s="223"/>
      <c r="N21" s="223"/>
      <c r="P21" s="168"/>
      <c r="Q21" s="170"/>
      <c r="R21" s="168"/>
      <c r="S21" s="168"/>
      <c r="T21" s="169"/>
      <c r="U21" s="170"/>
      <c r="V21" s="170"/>
      <c r="W21" s="170"/>
      <c r="X21" s="169"/>
      <c r="Y21" s="170"/>
      <c r="Z21" s="170"/>
      <c r="AA21" s="170"/>
    </row>
    <row r="22" spans="1:27" ht="14.45" customHeight="1">
      <c r="A22" s="76" t="s">
        <v>27</v>
      </c>
      <c r="B22" s="86" t="s">
        <v>278</v>
      </c>
      <c r="C22" s="86">
        <v>1578</v>
      </c>
      <c r="D22" s="79"/>
      <c r="E22" s="79"/>
      <c r="F22" s="79"/>
      <c r="G22" s="155"/>
      <c r="H22" s="155"/>
      <c r="I22" s="155"/>
      <c r="J22" s="205"/>
      <c r="K22" s="236"/>
      <c r="L22" s="220"/>
      <c r="M22" s="220"/>
      <c r="N22" s="220"/>
    </row>
    <row r="23" spans="1:27" ht="14.45" customHeight="1">
      <c r="A23" s="76" t="s">
        <v>28</v>
      </c>
      <c r="B23" s="79" t="s">
        <v>51</v>
      </c>
      <c r="C23" s="79">
        <v>1560</v>
      </c>
      <c r="D23" s="79">
        <v>1564</v>
      </c>
      <c r="E23" s="79">
        <v>1558</v>
      </c>
      <c r="F23" s="79">
        <v>1596</v>
      </c>
      <c r="G23" s="155">
        <v>1620</v>
      </c>
      <c r="H23" s="155">
        <v>1612</v>
      </c>
      <c r="I23" s="265">
        <v>1628</v>
      </c>
      <c r="J23" s="205">
        <v>1618</v>
      </c>
      <c r="K23" s="236"/>
      <c r="L23" s="220">
        <v>1649</v>
      </c>
      <c r="M23" s="220">
        <v>1657</v>
      </c>
      <c r="N23" s="220">
        <v>1652</v>
      </c>
    </row>
    <row r="24" spans="1:27" ht="14.45" customHeight="1">
      <c r="A24" s="76" t="s">
        <v>29</v>
      </c>
      <c r="B24" s="86" t="s">
        <v>55</v>
      </c>
      <c r="C24" s="86">
        <v>1519</v>
      </c>
      <c r="D24" s="86">
        <v>1512</v>
      </c>
      <c r="E24" s="86">
        <v>1478</v>
      </c>
      <c r="F24" s="86">
        <v>1596</v>
      </c>
      <c r="G24" s="214">
        <v>1620</v>
      </c>
      <c r="H24" s="204">
        <v>1545</v>
      </c>
      <c r="I24" s="154"/>
      <c r="J24" s="204">
        <v>1549</v>
      </c>
      <c r="K24" s="238"/>
      <c r="L24" s="219">
        <v>1555</v>
      </c>
      <c r="M24" s="219">
        <v>1551</v>
      </c>
      <c r="N24" s="219">
        <v>1573</v>
      </c>
    </row>
    <row r="25" spans="1:27" ht="14.45" customHeight="1">
      <c r="A25" s="76" t="s">
        <v>30</v>
      </c>
      <c r="B25" s="75" t="s">
        <v>165</v>
      </c>
      <c r="C25" s="75">
        <v>1498</v>
      </c>
      <c r="D25" s="212">
        <v>1524</v>
      </c>
      <c r="E25" s="75">
        <v>1500</v>
      </c>
      <c r="F25" s="141">
        <v>1388</v>
      </c>
      <c r="G25" s="155"/>
      <c r="H25" s="155"/>
      <c r="I25" s="155"/>
      <c r="J25" s="155"/>
      <c r="K25" s="239"/>
      <c r="L25" s="223"/>
      <c r="M25" s="223"/>
      <c r="N25" s="223"/>
    </row>
    <row r="26" spans="1:27" ht="14.45" customHeight="1">
      <c r="A26" s="76" t="s">
        <v>31</v>
      </c>
      <c r="B26" s="133" t="s">
        <v>166</v>
      </c>
      <c r="C26" s="212">
        <v>1471</v>
      </c>
      <c r="D26" s="212">
        <v>1469</v>
      </c>
      <c r="E26" s="133">
        <v>1408</v>
      </c>
      <c r="F26" s="139" t="s">
        <v>16</v>
      </c>
      <c r="G26" s="75"/>
      <c r="H26" s="75"/>
      <c r="I26" s="75"/>
      <c r="J26" s="75"/>
      <c r="L26" s="222"/>
      <c r="M26" s="222"/>
      <c r="N26" s="222"/>
    </row>
    <row r="27" spans="1:27" ht="14.45" customHeight="1">
      <c r="A27" s="76" t="s">
        <v>32</v>
      </c>
      <c r="B27" s="133" t="s">
        <v>128</v>
      </c>
      <c r="C27" s="133">
        <v>1442</v>
      </c>
      <c r="D27" s="133">
        <v>1450</v>
      </c>
      <c r="E27" s="212">
        <v>1479</v>
      </c>
      <c r="F27" s="133">
        <v>1435</v>
      </c>
      <c r="G27" s="153">
        <v>1424</v>
      </c>
      <c r="H27" s="204">
        <v>1367</v>
      </c>
      <c r="I27" s="204">
        <v>1352</v>
      </c>
      <c r="J27" s="204" t="s">
        <v>16</v>
      </c>
      <c r="K27" s="238"/>
      <c r="L27" s="224"/>
      <c r="M27" s="224"/>
      <c r="N27" s="224"/>
    </row>
    <row r="28" spans="1:27" ht="14.45" customHeight="1">
      <c r="A28" s="76" t="s">
        <v>33</v>
      </c>
      <c r="B28" s="86" t="s">
        <v>52</v>
      </c>
      <c r="C28" s="86">
        <v>1418</v>
      </c>
      <c r="D28" s="86">
        <v>1420</v>
      </c>
      <c r="E28" s="86">
        <v>1568</v>
      </c>
      <c r="F28" s="86">
        <v>1581</v>
      </c>
      <c r="G28" s="154"/>
      <c r="H28" s="214">
        <v>1631</v>
      </c>
      <c r="I28" s="154"/>
      <c r="J28" s="154"/>
      <c r="K28" s="235"/>
      <c r="L28" s="219" t="s">
        <v>16</v>
      </c>
      <c r="M28" s="219" t="s">
        <v>16</v>
      </c>
      <c r="N28" s="219" t="s">
        <v>16</v>
      </c>
    </row>
    <row r="29" spans="1:27" ht="14.45" customHeight="1">
      <c r="A29" s="76" t="s">
        <v>34</v>
      </c>
      <c r="B29" s="79" t="s">
        <v>56</v>
      </c>
      <c r="C29" s="79">
        <v>1409</v>
      </c>
      <c r="D29" s="79">
        <v>1372</v>
      </c>
      <c r="E29" s="79">
        <v>1414</v>
      </c>
      <c r="F29" s="215">
        <v>1421</v>
      </c>
      <c r="G29" s="155">
        <v>1375</v>
      </c>
      <c r="H29" s="215">
        <v>1415</v>
      </c>
      <c r="I29" s="155">
        <v>1394</v>
      </c>
      <c r="J29" s="155">
        <v>1401</v>
      </c>
      <c r="K29" s="239"/>
      <c r="L29" s="220">
        <v>1400</v>
      </c>
      <c r="M29" s="220">
        <v>1401</v>
      </c>
      <c r="N29" s="220">
        <v>1415</v>
      </c>
    </row>
    <row r="30" spans="1:27" ht="14.45" customHeight="1">
      <c r="A30" s="76" t="s">
        <v>35</v>
      </c>
      <c r="B30" s="79" t="s">
        <v>65</v>
      </c>
      <c r="C30" s="79">
        <v>1315</v>
      </c>
      <c r="D30" s="79">
        <v>1313</v>
      </c>
      <c r="E30" s="79">
        <v>1388</v>
      </c>
      <c r="F30" s="215">
        <v>1447</v>
      </c>
      <c r="G30" s="205">
        <v>1423</v>
      </c>
      <c r="H30" s="205">
        <v>1422</v>
      </c>
      <c r="I30" s="205">
        <v>1434</v>
      </c>
      <c r="J30" s="205">
        <v>1438</v>
      </c>
      <c r="K30" s="236"/>
      <c r="L30" s="220">
        <v>1442</v>
      </c>
      <c r="M30" s="220">
        <v>1450</v>
      </c>
      <c r="N30" s="220" t="s">
        <v>16</v>
      </c>
    </row>
    <row r="31" spans="1:27" ht="14.45" customHeight="1">
      <c r="A31" s="76" t="s">
        <v>36</v>
      </c>
      <c r="B31" s="75" t="s">
        <v>252</v>
      </c>
      <c r="C31" s="204">
        <v>1456</v>
      </c>
      <c r="D31" s="75"/>
      <c r="E31" s="75"/>
      <c r="F31" s="75"/>
      <c r="G31" s="75"/>
      <c r="H31" s="75"/>
      <c r="I31" s="75"/>
      <c r="J31" s="75"/>
      <c r="L31" s="219"/>
      <c r="M31" s="221"/>
      <c r="N31" s="221"/>
    </row>
    <row r="32" spans="1:27" ht="14.45" customHeight="1">
      <c r="A32" s="76" t="s">
        <v>37</v>
      </c>
      <c r="B32" s="75" t="s">
        <v>255</v>
      </c>
      <c r="C32" s="204" t="s">
        <v>152</v>
      </c>
      <c r="D32" s="75"/>
      <c r="E32" s="75"/>
      <c r="F32" s="75"/>
      <c r="G32" s="75"/>
      <c r="H32" s="75"/>
      <c r="I32" s="75"/>
      <c r="J32" s="75"/>
      <c r="L32" s="219"/>
      <c r="M32" s="221"/>
      <c r="N32" s="221"/>
    </row>
    <row r="33" spans="1:14" ht="14.45" customHeight="1">
      <c r="A33" s="76" t="s">
        <v>38</v>
      </c>
      <c r="B33" s="75" t="s">
        <v>217</v>
      </c>
      <c r="C33" s="204" t="s">
        <v>152</v>
      </c>
      <c r="D33" s="204" t="s">
        <v>152</v>
      </c>
      <c r="E33" s="75"/>
      <c r="F33" s="75"/>
      <c r="G33" s="76"/>
      <c r="H33" s="76"/>
      <c r="I33" s="76"/>
      <c r="J33" s="76"/>
      <c r="K33" s="169"/>
      <c r="L33" s="219"/>
      <c r="M33" s="221"/>
      <c r="N33" s="221"/>
    </row>
    <row r="34" spans="1:14" ht="14.45" customHeight="1"/>
    <row r="35" spans="1:14" ht="14.45" customHeight="1">
      <c r="A35" s="76" t="s">
        <v>62</v>
      </c>
      <c r="B35" s="75" t="s">
        <v>40</v>
      </c>
      <c r="C35" s="75"/>
      <c r="D35" s="75"/>
      <c r="E35" s="75"/>
      <c r="F35" s="75"/>
      <c r="G35" s="76"/>
      <c r="H35" s="76"/>
      <c r="I35" s="139"/>
      <c r="J35" s="76"/>
      <c r="K35" s="169"/>
      <c r="L35" s="221"/>
      <c r="M35" s="219">
        <v>2164</v>
      </c>
      <c r="N35" s="221"/>
    </row>
    <row r="36" spans="1:14" ht="14.45" customHeight="1">
      <c r="A36" s="76" t="s">
        <v>63</v>
      </c>
      <c r="B36" s="133" t="s">
        <v>123</v>
      </c>
      <c r="C36" s="133"/>
      <c r="D36" s="133"/>
      <c r="E36" s="133"/>
      <c r="F36" s="133"/>
      <c r="G36" s="153"/>
      <c r="H36" s="153"/>
      <c r="I36" s="153"/>
      <c r="J36" s="76">
        <v>2158</v>
      </c>
      <c r="K36" s="169"/>
      <c r="L36" s="221"/>
      <c r="M36" s="221"/>
      <c r="N36" s="221"/>
    </row>
    <row r="37" spans="1:14" ht="14.45" customHeight="1">
      <c r="A37" s="76" t="s">
        <v>67</v>
      </c>
      <c r="B37" s="75" t="s">
        <v>85</v>
      </c>
      <c r="C37" s="75"/>
      <c r="D37" s="75"/>
      <c r="E37" s="75"/>
      <c r="F37" s="75"/>
      <c r="G37" s="76"/>
      <c r="H37" s="76"/>
      <c r="I37" s="76"/>
      <c r="J37" s="76"/>
      <c r="K37" s="169"/>
      <c r="L37" s="219">
        <v>2154</v>
      </c>
      <c r="M37" s="221"/>
      <c r="N37" s="221"/>
    </row>
    <row r="38" spans="1:14" ht="14.45" customHeight="1">
      <c r="A38" s="76" t="s">
        <v>75</v>
      </c>
      <c r="B38" s="75" t="s">
        <v>73</v>
      </c>
      <c r="C38" s="75"/>
      <c r="D38" s="75"/>
      <c r="E38" s="75"/>
      <c r="F38" s="75"/>
      <c r="G38" s="76"/>
      <c r="H38" s="76"/>
      <c r="I38" s="76"/>
      <c r="J38" s="76"/>
      <c r="K38" s="169"/>
      <c r="L38" s="221"/>
      <c r="M38" s="221"/>
      <c r="N38" s="219">
        <v>2125</v>
      </c>
    </row>
    <row r="39" spans="1:14" ht="14.45" customHeight="1">
      <c r="A39" s="76" t="s">
        <v>76</v>
      </c>
      <c r="B39" s="75" t="s">
        <v>39</v>
      </c>
      <c r="C39" s="75"/>
      <c r="D39" s="75"/>
      <c r="E39" s="75"/>
      <c r="F39" s="75"/>
      <c r="G39" s="76"/>
      <c r="H39" s="76">
        <v>2124</v>
      </c>
      <c r="I39" s="76"/>
      <c r="J39" s="76"/>
      <c r="K39" s="169"/>
      <c r="L39" s="221"/>
      <c r="M39" s="221"/>
      <c r="N39" s="219">
        <v>2111</v>
      </c>
    </row>
    <row r="40" spans="1:14" ht="14.45" customHeight="1">
      <c r="A40" s="76" t="s">
        <v>77</v>
      </c>
      <c r="B40" s="86" t="s">
        <v>95</v>
      </c>
      <c r="C40" s="86"/>
      <c r="D40" s="86"/>
      <c r="E40" s="86"/>
      <c r="F40" s="86"/>
      <c r="G40" s="154"/>
      <c r="H40" s="154"/>
      <c r="I40" s="154"/>
      <c r="J40" s="154"/>
      <c r="K40" s="235"/>
      <c r="L40" s="219">
        <v>2065</v>
      </c>
      <c r="M40" s="218"/>
      <c r="N40" s="218"/>
    </row>
    <row r="41" spans="1:14" ht="14.45" customHeight="1">
      <c r="A41" s="76" t="s">
        <v>88</v>
      </c>
      <c r="B41" s="86" t="s">
        <v>41</v>
      </c>
      <c r="C41" s="86"/>
      <c r="D41" s="86">
        <v>2034</v>
      </c>
      <c r="E41" s="86"/>
      <c r="F41" s="86"/>
      <c r="G41" s="154"/>
      <c r="H41" s="154">
        <v>2066</v>
      </c>
      <c r="I41" s="154">
        <v>2067</v>
      </c>
      <c r="J41" s="154"/>
      <c r="K41" s="235"/>
      <c r="L41" s="218"/>
      <c r="M41" s="219">
        <v>2079</v>
      </c>
      <c r="N41" s="219">
        <v>2046</v>
      </c>
    </row>
    <row r="42" spans="1:14" ht="14.45" customHeight="1">
      <c r="A42" s="76" t="s">
        <v>89</v>
      </c>
      <c r="B42" s="75" t="s">
        <v>43</v>
      </c>
      <c r="C42" s="75"/>
      <c r="D42" s="75"/>
      <c r="E42" s="75"/>
      <c r="F42" s="75"/>
      <c r="G42" s="76"/>
      <c r="H42" s="76"/>
      <c r="I42" s="76"/>
      <c r="J42" s="76"/>
      <c r="K42" s="169"/>
      <c r="L42" s="221"/>
      <c r="M42" s="219">
        <v>2009</v>
      </c>
      <c r="N42" s="221"/>
    </row>
    <row r="43" spans="1:14" ht="14.45" customHeight="1">
      <c r="A43" s="76" t="s">
        <v>90</v>
      </c>
      <c r="B43" s="133" t="s">
        <v>124</v>
      </c>
      <c r="C43" s="133"/>
      <c r="D43" s="133"/>
      <c r="E43" s="133"/>
      <c r="F43" s="133"/>
      <c r="G43" s="153"/>
      <c r="H43" s="153"/>
      <c r="I43" s="153"/>
      <c r="J43" s="76">
        <v>1968</v>
      </c>
      <c r="K43" s="169"/>
      <c r="L43" s="221"/>
      <c r="M43" s="218"/>
      <c r="N43" s="218"/>
    </row>
    <row r="44" spans="1:14" ht="14.45" customHeight="1">
      <c r="A44" s="76" t="s">
        <v>264</v>
      </c>
      <c r="B44" s="86" t="s">
        <v>86</v>
      </c>
      <c r="C44" s="86"/>
      <c r="D44" s="86"/>
      <c r="E44" s="86"/>
      <c r="F44" s="86"/>
      <c r="G44" s="154"/>
      <c r="H44" s="154"/>
      <c r="I44" s="154"/>
      <c r="J44" s="154"/>
      <c r="K44" s="235"/>
      <c r="L44" s="219">
        <v>1962</v>
      </c>
      <c r="M44" s="223"/>
      <c r="N44" s="223"/>
    </row>
    <row r="45" spans="1:14" ht="14.45" customHeight="1">
      <c r="A45" s="76" t="s">
        <v>96</v>
      </c>
      <c r="B45" s="86" t="s">
        <v>47</v>
      </c>
      <c r="C45" s="86"/>
      <c r="D45" s="86"/>
      <c r="E45" s="86"/>
      <c r="F45" s="86"/>
      <c r="G45" s="154"/>
      <c r="H45" s="154"/>
      <c r="I45" s="154"/>
      <c r="J45" s="154"/>
      <c r="K45" s="235"/>
      <c r="L45" s="219">
        <v>1940</v>
      </c>
      <c r="M45" s="219">
        <v>1918</v>
      </c>
      <c r="N45" s="219">
        <v>1899</v>
      </c>
    </row>
    <row r="46" spans="1:14" ht="14.45" customHeight="1">
      <c r="A46" s="76" t="s">
        <v>99</v>
      </c>
      <c r="B46" s="75" t="s">
        <v>44</v>
      </c>
      <c r="C46" s="75"/>
      <c r="D46" s="75"/>
      <c r="E46" s="75"/>
      <c r="F46" s="75">
        <v>1927</v>
      </c>
      <c r="G46" s="76"/>
      <c r="H46" s="76"/>
      <c r="I46" s="76"/>
      <c r="J46" s="76"/>
      <c r="K46" s="169"/>
      <c r="L46" s="221"/>
      <c r="M46" s="219">
        <v>1999</v>
      </c>
      <c r="N46" s="221"/>
    </row>
    <row r="47" spans="1:14" ht="14.45" customHeight="1">
      <c r="A47" s="76" t="s">
        <v>101</v>
      </c>
      <c r="B47" s="75" t="s">
        <v>42</v>
      </c>
      <c r="C47" s="75"/>
      <c r="D47" s="75">
        <v>1904</v>
      </c>
      <c r="E47" s="75"/>
      <c r="F47" s="75"/>
      <c r="G47" s="76"/>
      <c r="H47" s="76"/>
      <c r="I47" s="76"/>
      <c r="J47" s="76"/>
      <c r="K47" s="169"/>
      <c r="L47" s="221"/>
      <c r="M47" s="219">
        <v>2040</v>
      </c>
      <c r="N47" s="221"/>
    </row>
    <row r="48" spans="1:14" ht="14.45" customHeight="1">
      <c r="A48" s="76" t="s">
        <v>107</v>
      </c>
      <c r="B48" s="75" t="s">
        <v>66</v>
      </c>
      <c r="C48" s="75"/>
      <c r="D48" s="75"/>
      <c r="E48" s="75"/>
      <c r="F48" s="75"/>
      <c r="G48" s="76"/>
      <c r="H48" s="76"/>
      <c r="I48" s="76"/>
      <c r="J48" s="76"/>
      <c r="K48" s="169"/>
      <c r="L48" s="219">
        <v>1832</v>
      </c>
      <c r="M48" s="219">
        <v>1648</v>
      </c>
      <c r="N48" s="223"/>
    </row>
    <row r="49" spans="1:14" ht="14.45" customHeight="1">
      <c r="A49" s="76" t="s">
        <v>129</v>
      </c>
      <c r="B49" s="86" t="s">
        <v>46</v>
      </c>
      <c r="C49" s="86"/>
      <c r="D49" s="86">
        <v>1818</v>
      </c>
      <c r="E49" s="86">
        <v>1883</v>
      </c>
      <c r="F49" s="86">
        <v>1870</v>
      </c>
      <c r="G49" s="154">
        <v>1909</v>
      </c>
      <c r="H49" s="217">
        <v>1913</v>
      </c>
      <c r="I49" s="154"/>
      <c r="J49" s="154"/>
      <c r="K49" s="235"/>
      <c r="L49" s="218"/>
      <c r="M49" s="219">
        <v>1983</v>
      </c>
      <c r="N49" s="219">
        <v>1994</v>
      </c>
    </row>
    <row r="50" spans="1:14" ht="14.45" customHeight="1">
      <c r="A50" s="76" t="s">
        <v>130</v>
      </c>
      <c r="B50" s="75" t="s">
        <v>100</v>
      </c>
      <c r="C50" s="75"/>
      <c r="D50" s="75"/>
      <c r="E50" s="75">
        <v>1780</v>
      </c>
      <c r="F50" s="75"/>
      <c r="G50" s="75"/>
      <c r="H50" s="75"/>
      <c r="I50" s="75"/>
      <c r="J50" s="75"/>
      <c r="L50" s="219" t="s">
        <v>16</v>
      </c>
      <c r="M50" s="222"/>
      <c r="N50" s="222"/>
    </row>
    <row r="51" spans="1:14" ht="14.45" customHeight="1">
      <c r="A51" s="76" t="s">
        <v>131</v>
      </c>
      <c r="B51" s="86" t="s">
        <v>48</v>
      </c>
      <c r="C51" s="86"/>
      <c r="D51" s="86"/>
      <c r="E51" s="86"/>
      <c r="F51" s="86"/>
      <c r="G51" s="154"/>
      <c r="H51" s="154"/>
      <c r="I51" s="154"/>
      <c r="J51" s="154"/>
      <c r="K51" s="235"/>
      <c r="L51" s="218"/>
      <c r="M51" s="219">
        <v>1754</v>
      </c>
      <c r="N51" s="219">
        <v>1835</v>
      </c>
    </row>
    <row r="52" spans="1:14" ht="14.45" customHeight="1">
      <c r="A52" s="76" t="s">
        <v>132</v>
      </c>
      <c r="B52" s="86" t="s">
        <v>49</v>
      </c>
      <c r="C52" s="86"/>
      <c r="D52" s="86"/>
      <c r="E52" s="86"/>
      <c r="F52" s="86"/>
      <c r="G52" s="154"/>
      <c r="H52" s="154"/>
      <c r="I52" s="154"/>
      <c r="J52" s="154"/>
      <c r="K52" s="235"/>
      <c r="L52" s="219">
        <v>1724</v>
      </c>
      <c r="M52" s="219">
        <v>1721</v>
      </c>
      <c r="N52" s="219">
        <v>1635</v>
      </c>
    </row>
    <row r="53" spans="1:14" ht="14.45" customHeight="1">
      <c r="A53" s="76" t="s">
        <v>133</v>
      </c>
      <c r="B53" s="133" t="s">
        <v>156</v>
      </c>
      <c r="C53" s="133">
        <v>1716</v>
      </c>
      <c r="D53" s="212">
        <v>1776</v>
      </c>
      <c r="E53" s="133">
        <v>1700</v>
      </c>
      <c r="F53" s="133">
        <v>1519</v>
      </c>
      <c r="G53" s="153"/>
      <c r="H53" s="154"/>
      <c r="I53" s="154"/>
      <c r="J53" s="154"/>
      <c r="K53" s="235"/>
      <c r="L53" s="219"/>
      <c r="M53" s="219"/>
      <c r="N53" s="219"/>
    </row>
    <row r="54" spans="1:14" ht="14.45" customHeight="1">
      <c r="A54" s="76" t="s">
        <v>134</v>
      </c>
      <c r="B54" s="133" t="s">
        <v>126</v>
      </c>
      <c r="C54" s="133"/>
      <c r="D54" s="133"/>
      <c r="E54" s="133"/>
      <c r="F54" s="133"/>
      <c r="G54" s="153"/>
      <c r="H54" s="153"/>
      <c r="I54" s="153"/>
      <c r="J54" s="76">
        <v>1714</v>
      </c>
      <c r="K54" s="169"/>
      <c r="L54" s="221"/>
      <c r="M54" s="221"/>
      <c r="N54" s="221"/>
    </row>
    <row r="55" spans="1:14">
      <c r="A55" s="76" t="s">
        <v>139</v>
      </c>
      <c r="B55" s="75" t="s">
        <v>53</v>
      </c>
      <c r="C55" s="75"/>
      <c r="D55" s="75"/>
      <c r="E55" s="75"/>
      <c r="F55" s="75"/>
      <c r="G55" s="76"/>
      <c r="H55" s="76"/>
      <c r="I55" s="76"/>
      <c r="J55" s="76"/>
      <c r="K55" s="169"/>
      <c r="L55" s="219">
        <v>1699</v>
      </c>
      <c r="M55" s="219">
        <v>1653</v>
      </c>
      <c r="N55" s="221"/>
    </row>
    <row r="56" spans="1:14">
      <c r="A56" s="76" t="s">
        <v>145</v>
      </c>
      <c r="B56" s="86" t="s">
        <v>153</v>
      </c>
      <c r="C56" s="86"/>
      <c r="D56" s="213">
        <v>1686</v>
      </c>
      <c r="E56" s="213">
        <v>1615</v>
      </c>
      <c r="F56" s="213">
        <v>1525</v>
      </c>
      <c r="G56" s="204">
        <v>1334</v>
      </c>
      <c r="H56" s="140"/>
      <c r="I56" s="140"/>
      <c r="J56" s="140"/>
      <c r="K56" s="237"/>
      <c r="L56" s="223"/>
      <c r="M56" s="223"/>
      <c r="N56" s="223"/>
    </row>
    <row r="57" spans="1:14">
      <c r="A57" s="76" t="s">
        <v>151</v>
      </c>
      <c r="B57" s="75" t="s">
        <v>72</v>
      </c>
      <c r="C57" s="75"/>
      <c r="D57" s="75"/>
      <c r="E57" s="75"/>
      <c r="F57" s="75"/>
      <c r="G57" s="76"/>
      <c r="H57" s="76"/>
      <c r="I57" s="76"/>
      <c r="J57" s="76"/>
      <c r="K57" s="169"/>
      <c r="L57" s="221"/>
      <c r="M57" s="221"/>
      <c r="N57" s="219">
        <v>1672</v>
      </c>
    </row>
    <row r="58" spans="1:14">
      <c r="A58" s="76" t="s">
        <v>154</v>
      </c>
      <c r="B58" s="86" t="s">
        <v>54</v>
      </c>
      <c r="C58" s="86"/>
      <c r="D58" s="86"/>
      <c r="E58" s="86"/>
      <c r="F58" s="86"/>
      <c r="G58" s="154"/>
      <c r="H58" s="154"/>
      <c r="I58" s="214">
        <v>1627</v>
      </c>
      <c r="J58" s="154">
        <v>1624</v>
      </c>
      <c r="K58" s="235"/>
      <c r="L58" s="219">
        <v>1582</v>
      </c>
      <c r="M58" s="219">
        <v>1572</v>
      </c>
      <c r="N58" s="219" t="s">
        <v>16</v>
      </c>
    </row>
    <row r="59" spans="1:14">
      <c r="A59" s="76" t="s">
        <v>157</v>
      </c>
      <c r="B59" s="86" t="s">
        <v>87</v>
      </c>
      <c r="C59" s="86"/>
      <c r="D59" s="86"/>
      <c r="E59" s="86"/>
      <c r="F59" s="86"/>
      <c r="G59" s="154"/>
      <c r="H59" s="154"/>
      <c r="I59" s="154"/>
      <c r="J59" s="154"/>
      <c r="K59" s="235"/>
      <c r="L59" s="219">
        <v>1557</v>
      </c>
      <c r="M59" s="223"/>
      <c r="N59" s="223"/>
    </row>
    <row r="60" spans="1:14">
      <c r="A60" s="76" t="s">
        <v>162</v>
      </c>
      <c r="B60" s="133" t="s">
        <v>127</v>
      </c>
      <c r="C60" s="133"/>
      <c r="D60" s="133"/>
      <c r="E60" s="133"/>
      <c r="F60" s="212">
        <v>1560</v>
      </c>
      <c r="G60" s="153"/>
      <c r="H60" s="153"/>
      <c r="I60" s="264">
        <v>1555</v>
      </c>
      <c r="J60" s="76">
        <v>1554</v>
      </c>
      <c r="K60" s="169"/>
      <c r="L60" s="221"/>
      <c r="M60" s="221"/>
      <c r="N60" s="221"/>
    </row>
    <row r="61" spans="1:14">
      <c r="A61" s="76" t="s">
        <v>167</v>
      </c>
      <c r="B61" s="75" t="s">
        <v>106</v>
      </c>
      <c r="C61" s="75"/>
      <c r="D61" s="211">
        <v>1542</v>
      </c>
      <c r="E61" s="75"/>
      <c r="F61" s="75"/>
      <c r="G61" s="76"/>
      <c r="H61" s="76"/>
      <c r="I61" s="76"/>
      <c r="J61" s="76"/>
      <c r="K61" s="169"/>
      <c r="L61" s="219" t="s">
        <v>16</v>
      </c>
      <c r="M61" s="221"/>
      <c r="N61" s="221"/>
    </row>
    <row r="62" spans="1:14">
      <c r="A62" s="76" t="s">
        <v>168</v>
      </c>
      <c r="B62" s="75" t="s">
        <v>64</v>
      </c>
      <c r="C62" s="75"/>
      <c r="D62" s="75"/>
      <c r="E62" s="75"/>
      <c r="F62" s="75"/>
      <c r="G62" s="76"/>
      <c r="H62" s="76"/>
      <c r="I62" s="76"/>
      <c r="J62" s="76"/>
      <c r="K62" s="169"/>
      <c r="L62" s="219">
        <v>1531</v>
      </c>
      <c r="M62" s="219">
        <v>1707</v>
      </c>
      <c r="N62" s="223"/>
    </row>
    <row r="63" spans="1:14">
      <c r="A63" s="76" t="s">
        <v>187</v>
      </c>
      <c r="B63" s="75" t="s">
        <v>216</v>
      </c>
      <c r="C63" s="75"/>
      <c r="D63" s="86">
        <v>1492</v>
      </c>
      <c r="E63" s="75"/>
      <c r="F63" s="75"/>
      <c r="G63" s="76"/>
      <c r="H63" s="76"/>
      <c r="I63" s="76"/>
      <c r="J63" s="76"/>
      <c r="K63" s="169"/>
      <c r="L63" s="219"/>
      <c r="M63" s="221"/>
      <c r="N63" s="221"/>
    </row>
    <row r="64" spans="1:14">
      <c r="A64" s="76" t="s">
        <v>218</v>
      </c>
      <c r="B64" s="133" t="s">
        <v>138</v>
      </c>
      <c r="C64" s="133"/>
      <c r="D64" s="133"/>
      <c r="E64" s="133"/>
      <c r="F64" s="133"/>
      <c r="G64" s="153">
        <v>1453</v>
      </c>
      <c r="H64" s="153">
        <v>1453</v>
      </c>
      <c r="I64" s="211">
        <v>1684</v>
      </c>
      <c r="J64" s="204" t="s">
        <v>16</v>
      </c>
      <c r="K64" s="238"/>
      <c r="L64" s="223"/>
      <c r="M64" s="223"/>
      <c r="N64" s="223"/>
    </row>
    <row r="65" spans="1:14">
      <c r="A65" s="76" t="s">
        <v>219</v>
      </c>
      <c r="B65" s="75" t="s">
        <v>225</v>
      </c>
      <c r="C65" s="75"/>
      <c r="D65" s="204">
        <v>1100</v>
      </c>
      <c r="E65" s="75"/>
      <c r="F65" s="75"/>
      <c r="G65" s="76"/>
      <c r="H65" s="76"/>
      <c r="I65" s="139"/>
      <c r="J65" s="76"/>
      <c r="K65" s="169"/>
      <c r="L65" s="221"/>
      <c r="M65" s="219"/>
      <c r="N65" s="221"/>
    </row>
    <row r="66" spans="1:14">
      <c r="A66" s="76" t="s">
        <v>226</v>
      </c>
      <c r="B66" s="75" t="s">
        <v>57</v>
      </c>
      <c r="C66" s="75"/>
      <c r="D66" s="75"/>
      <c r="E66" s="75"/>
      <c r="F66" s="75"/>
      <c r="G66" s="76"/>
      <c r="H66" s="76"/>
      <c r="I66" s="76"/>
      <c r="J66" s="76"/>
      <c r="K66" s="169"/>
      <c r="L66" s="219" t="s">
        <v>16</v>
      </c>
      <c r="M66" s="219" t="s">
        <v>16</v>
      </c>
      <c r="N66" s="221"/>
    </row>
    <row r="67" spans="1:14">
      <c r="A67" s="76" t="s">
        <v>265</v>
      </c>
      <c r="B67" s="75" t="s">
        <v>50</v>
      </c>
      <c r="C67" s="75"/>
      <c r="D67" s="75"/>
      <c r="E67" s="75"/>
      <c r="F67" s="75"/>
      <c r="G67" s="76"/>
      <c r="H67" s="76"/>
      <c r="I67" s="76"/>
      <c r="J67" s="76"/>
      <c r="K67" s="169"/>
      <c r="L67" s="221"/>
      <c r="M67" s="221"/>
      <c r="N67" s="219" t="s">
        <v>16</v>
      </c>
    </row>
    <row r="68" spans="1:14">
      <c r="A68" s="76" t="s">
        <v>266</v>
      </c>
      <c r="B68" s="75" t="s">
        <v>150</v>
      </c>
      <c r="C68" s="75"/>
      <c r="D68" s="75"/>
      <c r="E68" s="75"/>
      <c r="F68" s="75"/>
      <c r="G68" s="204" t="s">
        <v>16</v>
      </c>
      <c r="H68" s="76"/>
      <c r="I68" s="76"/>
      <c r="J68" s="76"/>
      <c r="K68" s="169"/>
      <c r="L68" s="221"/>
      <c r="M68" s="221"/>
      <c r="N68" s="219" t="s">
        <v>16</v>
      </c>
    </row>
    <row r="69" spans="1:14">
      <c r="A69" s="76" t="s">
        <v>267</v>
      </c>
      <c r="B69" s="75" t="s">
        <v>149</v>
      </c>
      <c r="C69" s="75"/>
      <c r="D69" s="75"/>
      <c r="E69" s="75"/>
      <c r="F69" s="75"/>
      <c r="G69" s="204" t="s">
        <v>152</v>
      </c>
      <c r="H69" s="76"/>
      <c r="I69" s="76"/>
      <c r="J69" s="76"/>
      <c r="K69" s="169"/>
      <c r="L69" s="228"/>
      <c r="M69" s="228"/>
      <c r="N69" s="228"/>
    </row>
    <row r="70" spans="1:14">
      <c r="A70" s="76" t="s">
        <v>279</v>
      </c>
      <c r="B70" s="75" t="s">
        <v>188</v>
      </c>
      <c r="C70" s="75"/>
      <c r="D70" s="75"/>
      <c r="E70" s="204" t="s">
        <v>152</v>
      </c>
      <c r="F70" s="75"/>
      <c r="G70" s="75"/>
      <c r="H70" s="75"/>
      <c r="I70" s="75"/>
      <c r="J70" s="75"/>
      <c r="L70" s="222"/>
      <c r="M70" s="222"/>
      <c r="N70" s="222"/>
    </row>
  </sheetData>
  <sortState ref="B14:M34">
    <sortCondition descending="1" ref="D14:D34"/>
  </sortState>
  <mergeCells count="2">
    <mergeCell ref="N4:N5"/>
    <mergeCell ref="AA4:AA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showGridLines="0" workbookViewId="0">
      <selection activeCell="D20" sqref="D20"/>
    </sheetView>
  </sheetViews>
  <sheetFormatPr defaultRowHeight="15.75"/>
  <cols>
    <col min="1" max="1" width="6.140625" style="174" customWidth="1"/>
    <col min="2" max="2" width="13.7109375" style="195" customWidth="1"/>
    <col min="3" max="3" width="2" style="195" customWidth="1"/>
    <col min="4" max="6" width="17.28515625" style="174" customWidth="1"/>
    <col min="7" max="7" width="5.5703125" style="174" customWidth="1"/>
    <col min="8" max="8" width="15" style="174" customWidth="1"/>
    <col min="9" max="11" width="6.85546875" style="174" customWidth="1"/>
    <col min="12" max="16384" width="9.140625" style="174"/>
  </cols>
  <sheetData>
    <row r="1" spans="1:11">
      <c r="B1" s="194" t="s">
        <v>189</v>
      </c>
      <c r="C1" s="194"/>
    </row>
    <row r="2" spans="1:11">
      <c r="H2" s="194" t="s">
        <v>190</v>
      </c>
      <c r="I2" s="175"/>
    </row>
    <row r="3" spans="1:11">
      <c r="H3" s="196"/>
      <c r="I3" s="175"/>
    </row>
    <row r="4" spans="1:11">
      <c r="I4" s="350" t="s">
        <v>191</v>
      </c>
      <c r="J4" s="350"/>
      <c r="K4" s="350"/>
    </row>
    <row r="5" spans="1:11" s="175" customFormat="1">
      <c r="B5" s="195"/>
      <c r="C5" s="195"/>
      <c r="D5" s="197" t="s">
        <v>19</v>
      </c>
      <c r="E5" s="197" t="s">
        <v>20</v>
      </c>
      <c r="F5" s="197" t="s">
        <v>21</v>
      </c>
      <c r="I5" s="197" t="s">
        <v>19</v>
      </c>
      <c r="J5" s="197" t="s">
        <v>20</v>
      </c>
      <c r="K5" s="197" t="s">
        <v>21</v>
      </c>
    </row>
    <row r="6" spans="1:11">
      <c r="A6" s="178" t="s">
        <v>19</v>
      </c>
      <c r="B6" s="198">
        <v>2010</v>
      </c>
      <c r="C6" s="199"/>
      <c r="D6" s="180" t="s">
        <v>39</v>
      </c>
      <c r="E6" s="180" t="s">
        <v>41</v>
      </c>
      <c r="F6" s="180" t="s">
        <v>45</v>
      </c>
      <c r="H6" s="179" t="s">
        <v>192</v>
      </c>
      <c r="I6" s="178">
        <v>4</v>
      </c>
      <c r="J6" s="178">
        <v>1</v>
      </c>
      <c r="K6" s="178">
        <v>3</v>
      </c>
    </row>
    <row r="7" spans="1:11">
      <c r="A7" s="178" t="s">
        <v>20</v>
      </c>
      <c r="B7" s="198">
        <v>2011</v>
      </c>
      <c r="C7" s="199"/>
      <c r="D7" s="180" t="s">
        <v>45</v>
      </c>
      <c r="E7" s="180" t="s">
        <v>41</v>
      </c>
      <c r="F7" s="180" t="s">
        <v>46</v>
      </c>
      <c r="H7" s="179" t="s">
        <v>196</v>
      </c>
      <c r="I7" s="178">
        <v>2</v>
      </c>
      <c r="J7" s="178"/>
      <c r="K7" s="178">
        <v>1</v>
      </c>
    </row>
    <row r="8" spans="1:11">
      <c r="A8" s="178" t="s">
        <v>21</v>
      </c>
      <c r="B8" s="198" t="s">
        <v>194</v>
      </c>
      <c r="C8" s="199"/>
      <c r="D8" s="180" t="s">
        <v>85</v>
      </c>
      <c r="E8" s="180" t="s">
        <v>98</v>
      </c>
      <c r="F8" s="180" t="s">
        <v>195</v>
      </c>
      <c r="H8" s="179" t="s">
        <v>193</v>
      </c>
      <c r="I8" s="178">
        <v>1</v>
      </c>
      <c r="J8" s="178">
        <v>3</v>
      </c>
      <c r="K8" s="178"/>
    </row>
    <row r="9" spans="1:11">
      <c r="A9" s="178" t="s">
        <v>22</v>
      </c>
      <c r="B9" s="198" t="s">
        <v>197</v>
      </c>
      <c r="C9" s="199"/>
      <c r="D9" s="180" t="s">
        <v>123</v>
      </c>
      <c r="E9" s="180" t="s">
        <v>98</v>
      </c>
      <c r="F9" s="180" t="s">
        <v>45</v>
      </c>
      <c r="H9" s="179" t="s">
        <v>198</v>
      </c>
      <c r="I9" s="178">
        <v>1</v>
      </c>
      <c r="J9" s="178"/>
      <c r="K9" s="178"/>
    </row>
    <row r="10" spans="1:11">
      <c r="A10" s="178" t="s">
        <v>23</v>
      </c>
      <c r="B10" s="198" t="s">
        <v>199</v>
      </c>
      <c r="C10" s="199"/>
      <c r="D10" s="180" t="s">
        <v>41</v>
      </c>
      <c r="E10" s="180" t="s">
        <v>45</v>
      </c>
      <c r="F10" s="180" t="s">
        <v>140</v>
      </c>
      <c r="H10" s="179" t="s">
        <v>200</v>
      </c>
      <c r="I10" s="178">
        <v>1</v>
      </c>
      <c r="J10" s="178"/>
      <c r="K10" s="178"/>
    </row>
    <row r="11" spans="1:11">
      <c r="A11" s="178" t="s">
        <v>24</v>
      </c>
      <c r="B11" s="198" t="s">
        <v>201</v>
      </c>
      <c r="C11" s="199"/>
      <c r="D11" s="180" t="s">
        <v>45</v>
      </c>
      <c r="E11" s="180" t="s">
        <v>41</v>
      </c>
      <c r="F11" s="180" t="s">
        <v>46</v>
      </c>
      <c r="H11" s="179" t="s">
        <v>202</v>
      </c>
      <c r="I11" s="178">
        <v>1</v>
      </c>
      <c r="J11" s="178"/>
      <c r="K11" s="178"/>
    </row>
    <row r="12" spans="1:11">
      <c r="A12" s="178" t="s">
        <v>25</v>
      </c>
      <c r="B12" s="198" t="s">
        <v>203</v>
      </c>
      <c r="C12" s="199"/>
      <c r="D12" s="180" t="s">
        <v>140</v>
      </c>
      <c r="E12" s="180" t="s">
        <v>125</v>
      </c>
      <c r="F12" s="180" t="s">
        <v>46</v>
      </c>
      <c r="H12" s="179" t="s">
        <v>204</v>
      </c>
      <c r="I12" s="178"/>
      <c r="J12" s="178">
        <v>2</v>
      </c>
      <c r="K12" s="178"/>
    </row>
    <row r="13" spans="1:11">
      <c r="A13" s="178" t="s">
        <v>26</v>
      </c>
      <c r="B13" s="198" t="s">
        <v>205</v>
      </c>
      <c r="C13" s="199"/>
      <c r="D13" s="180" t="s">
        <v>45</v>
      </c>
      <c r="E13" s="180" t="s">
        <v>125</v>
      </c>
      <c r="F13" s="180" t="s">
        <v>46</v>
      </c>
      <c r="H13" s="179" t="s">
        <v>206</v>
      </c>
      <c r="I13" s="178"/>
      <c r="J13" s="178">
        <v>3</v>
      </c>
      <c r="K13" s="178"/>
    </row>
    <row r="14" spans="1:11">
      <c r="A14" s="178" t="s">
        <v>27</v>
      </c>
      <c r="B14" s="198" t="s">
        <v>207</v>
      </c>
      <c r="C14" s="199"/>
      <c r="D14" s="180" t="s">
        <v>45</v>
      </c>
      <c r="E14" s="180" t="s">
        <v>46</v>
      </c>
      <c r="F14" s="180" t="s">
        <v>161</v>
      </c>
      <c r="H14" s="179" t="s">
        <v>208</v>
      </c>
      <c r="I14" s="178"/>
      <c r="J14" s="178">
        <v>1</v>
      </c>
      <c r="K14" s="178">
        <v>4</v>
      </c>
    </row>
    <row r="15" spans="1:11">
      <c r="A15" s="178" t="s">
        <v>28</v>
      </c>
      <c r="B15" s="198" t="s">
        <v>209</v>
      </c>
      <c r="C15" s="199"/>
      <c r="D15" s="256" t="s">
        <v>140</v>
      </c>
      <c r="E15" s="256" t="s">
        <v>125</v>
      </c>
      <c r="F15" s="256" t="s">
        <v>45</v>
      </c>
      <c r="H15" s="179" t="s">
        <v>210</v>
      </c>
      <c r="I15" s="178"/>
      <c r="J15" s="178"/>
      <c r="K15" s="178">
        <v>1</v>
      </c>
    </row>
    <row r="16" spans="1:11">
      <c r="A16" s="178" t="s">
        <v>29</v>
      </c>
      <c r="B16" s="198" t="s">
        <v>274</v>
      </c>
      <c r="C16" s="199"/>
      <c r="D16" s="178" t="s">
        <v>275</v>
      </c>
      <c r="E16" s="178" t="s">
        <v>275</v>
      </c>
      <c r="F16" s="178" t="s">
        <v>275</v>
      </c>
      <c r="H16" s="179" t="s">
        <v>211</v>
      </c>
      <c r="I16" s="178"/>
      <c r="J16" s="178"/>
      <c r="K16" s="178">
        <v>1</v>
      </c>
    </row>
    <row r="17" spans="2:3">
      <c r="B17" s="199"/>
      <c r="C17" s="199"/>
    </row>
    <row r="18" spans="2:3">
      <c r="B18" s="199"/>
      <c r="C18" s="199"/>
    </row>
    <row r="19" spans="2:3">
      <c r="B19" s="199"/>
      <c r="C19" s="199"/>
    </row>
    <row r="20" spans="2:3">
      <c r="B20" s="199"/>
      <c r="C20" s="199"/>
    </row>
    <row r="21" spans="2:3">
      <c r="B21" s="199"/>
      <c r="C21" s="199"/>
    </row>
    <row r="22" spans="2:3">
      <c r="B22" s="199"/>
      <c r="C22" s="199"/>
    </row>
    <row r="23" spans="2:3">
      <c r="B23" s="199"/>
      <c r="C23" s="199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Podle ELO</vt:lpstr>
      <vt:lpstr>Losování</vt:lpstr>
      <vt:lpstr>Tabulka</vt:lpstr>
      <vt:lpstr>ELO</vt:lpstr>
      <vt:lpstr>History</vt:lpstr>
      <vt:lpstr>Medailisté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PC</cp:lastModifiedBy>
  <cp:lastPrinted>2016-02-02T20:19:31Z</cp:lastPrinted>
  <dcterms:created xsi:type="dcterms:W3CDTF">2010-12-08T20:18:01Z</dcterms:created>
  <dcterms:modified xsi:type="dcterms:W3CDTF">2016-02-11T15:55:44Z</dcterms:modified>
</cp:coreProperties>
</file>