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.Saforek.GPBFM\Desktop\"/>
    </mc:Choice>
  </mc:AlternateContent>
  <bookViews>
    <workbookView xWindow="0" yWindow="0" windowWidth="28800" windowHeight="12300"/>
  </bookViews>
  <sheets>
    <sheet name="Podle pořadí" sheetId="1" r:id="rId1"/>
    <sheet name="Podle ELO" sheetId="2" r:id="rId2"/>
    <sheet name="Losování" sheetId="4" r:id="rId3"/>
    <sheet name="Tabulka" sheetId="3" r:id="rId4"/>
    <sheet name="ELO" sheetId="8" r:id="rId5"/>
    <sheet name="Ceny" sheetId="5" r:id="rId6"/>
    <sheet name="History" sheetId="7" r:id="rId7"/>
    <sheet name="Medailisté" sheetId="10" r:id="rId8"/>
  </sheets>
  <calcPr calcId="162913"/>
</workbook>
</file>

<file path=xl/calcChain.xml><?xml version="1.0" encoding="utf-8"?>
<calcChain xmlns="http://schemas.openxmlformats.org/spreadsheetml/2006/main">
  <c r="O30" i="8" l="1"/>
  <c r="Q30" i="8" s="1"/>
  <c r="AF59" i="3" l="1"/>
  <c r="AF57" i="3"/>
  <c r="AF55" i="3"/>
  <c r="AF53" i="3"/>
  <c r="AF51" i="3"/>
  <c r="AF49" i="3"/>
  <c r="AF47" i="3"/>
  <c r="AF45" i="3"/>
  <c r="AF43" i="3"/>
  <c r="AF41" i="3"/>
  <c r="AF39" i="3"/>
  <c r="AF37" i="3"/>
  <c r="AF35" i="3"/>
  <c r="AF33" i="3"/>
  <c r="AF31" i="3"/>
  <c r="AF29" i="3"/>
  <c r="AF27" i="3"/>
  <c r="AF25" i="3"/>
  <c r="AF23" i="3"/>
  <c r="AF21" i="3"/>
  <c r="AF19" i="3"/>
  <c r="AF17" i="3"/>
  <c r="AF15" i="3"/>
  <c r="AF13" i="3"/>
  <c r="AF11" i="3"/>
  <c r="AF9" i="3"/>
  <c r="AD60" i="3"/>
  <c r="AD59" i="3"/>
  <c r="AD58" i="3"/>
  <c r="AD57" i="3"/>
  <c r="AC55" i="2"/>
  <c r="AE59" i="3" l="1"/>
  <c r="AE57" i="3"/>
  <c r="AC53" i="2"/>
  <c r="O22" i="8"/>
  <c r="Q22" i="8" s="1"/>
  <c r="G7" i="5" l="1"/>
  <c r="O29" i="8" l="1"/>
  <c r="O28" i="8"/>
  <c r="A60" i="2"/>
  <c r="AC51" i="2"/>
  <c r="AC49" i="2"/>
  <c r="AD53" i="3"/>
  <c r="AD54" i="3"/>
  <c r="AD55" i="3"/>
  <c r="AD56" i="3"/>
  <c r="AE55" i="3" l="1"/>
  <c r="AE53" i="3"/>
  <c r="AD52" i="3" l="1"/>
  <c r="AD51" i="3"/>
  <c r="AD50" i="3"/>
  <c r="AD49" i="3"/>
  <c r="AD48" i="3"/>
  <c r="AD47" i="3"/>
  <c r="AD46" i="3"/>
  <c r="AD45" i="3"/>
  <c r="AD44" i="3"/>
  <c r="AD43" i="3"/>
  <c r="AD42" i="3"/>
  <c r="AD41" i="3"/>
  <c r="AD40" i="3"/>
  <c r="AD39" i="3"/>
  <c r="AD38" i="3"/>
  <c r="AD37" i="3"/>
  <c r="AD36" i="3"/>
  <c r="AD35" i="3"/>
  <c r="AD34" i="3"/>
  <c r="AD33" i="3"/>
  <c r="AD32" i="3"/>
  <c r="AD31" i="3"/>
  <c r="AD30" i="3"/>
  <c r="AD29" i="3"/>
  <c r="AD28" i="3"/>
  <c r="AD27" i="3"/>
  <c r="AD26" i="3"/>
  <c r="AD25" i="3"/>
  <c r="AD24" i="3"/>
  <c r="AD23" i="3"/>
  <c r="AD22" i="3"/>
  <c r="AD21" i="3"/>
  <c r="AD20" i="3"/>
  <c r="AD19" i="3"/>
  <c r="AD18" i="3"/>
  <c r="AD17" i="3"/>
  <c r="AD16" i="3"/>
  <c r="AD15" i="3"/>
  <c r="AD14" i="3"/>
  <c r="AD13" i="3"/>
  <c r="AD12" i="3"/>
  <c r="AD11" i="3"/>
  <c r="AD10" i="3"/>
  <c r="AD9" i="3"/>
  <c r="H20" i="5" l="1"/>
  <c r="O27" i="8" l="1"/>
  <c r="Q27" i="8" s="1"/>
  <c r="O26" i="8" l="1"/>
  <c r="Q26" i="8" s="1"/>
  <c r="B59" i="1" l="1"/>
  <c r="B1" i="1" l="1"/>
  <c r="K5" i="1"/>
  <c r="M5" i="1"/>
  <c r="O5" i="1"/>
  <c r="Q5" i="1"/>
  <c r="S5" i="1"/>
  <c r="U5" i="1"/>
  <c r="W5" i="1"/>
  <c r="Y5" i="1"/>
  <c r="AA5" i="1"/>
  <c r="I5" i="1"/>
  <c r="G5" i="1"/>
  <c r="C20" i="5"/>
  <c r="J23" i="5" s="1"/>
  <c r="O19" i="8" l="1"/>
  <c r="Q19" i="8" s="1"/>
  <c r="O9" i="8"/>
  <c r="Q9" i="8" s="1"/>
  <c r="M62" i="1" l="1"/>
  <c r="O23" i="8"/>
  <c r="Q23" i="8" s="1"/>
  <c r="O24" i="8"/>
  <c r="Q24" i="8" s="1"/>
  <c r="O25" i="8"/>
  <c r="Q25" i="8" s="1"/>
  <c r="R1" i="1"/>
  <c r="AA63" i="1"/>
  <c r="AA62" i="1"/>
  <c r="Y63" i="1"/>
  <c r="Y62" i="1"/>
  <c r="W63" i="1"/>
  <c r="W62" i="1"/>
  <c r="U63" i="1"/>
  <c r="U62" i="1"/>
  <c r="S63" i="1"/>
  <c r="S62" i="1"/>
  <c r="Q63" i="1"/>
  <c r="Q62" i="1"/>
  <c r="O63" i="1"/>
  <c r="O62" i="1"/>
  <c r="M63" i="1"/>
  <c r="K63" i="1"/>
  <c r="K62" i="1"/>
  <c r="F64" i="2"/>
  <c r="H64" i="2" s="1"/>
  <c r="O6" i="8"/>
  <c r="AC7" i="2" s="1"/>
  <c r="O7" i="8"/>
  <c r="AC9" i="2" s="1"/>
  <c r="O8" i="8"/>
  <c r="AC11" i="2" s="1"/>
  <c r="AC13" i="2"/>
  <c r="O10" i="8"/>
  <c r="AC15" i="2" s="1"/>
  <c r="O11" i="8"/>
  <c r="AC17" i="2" s="1"/>
  <c r="O12" i="8"/>
  <c r="AC19" i="2" s="1"/>
  <c r="O13" i="8"/>
  <c r="Q13" i="8" s="1"/>
  <c r="O14" i="8"/>
  <c r="AC23" i="2" s="1"/>
  <c r="O15" i="8"/>
  <c r="Q15" i="8" s="1"/>
  <c r="O16" i="8"/>
  <c r="AC27" i="2" s="1"/>
  <c r="O17" i="8"/>
  <c r="AC29" i="2" s="1"/>
  <c r="O18" i="8"/>
  <c r="AC31" i="2" s="1"/>
  <c r="AC33" i="2"/>
  <c r="O20" i="8"/>
  <c r="AC35" i="2" s="1"/>
  <c r="O21" i="8"/>
  <c r="AC45" i="2"/>
  <c r="O5" i="8"/>
  <c r="AC5" i="2" s="1"/>
  <c r="I63" i="1"/>
  <c r="B60" i="1"/>
  <c r="G6" i="5"/>
  <c r="I62" i="1"/>
  <c r="G63" i="1"/>
  <c r="G62" i="1"/>
  <c r="AE51" i="3" l="1"/>
  <c r="AC37" i="2"/>
  <c r="Q21" i="8"/>
  <c r="AE39" i="3"/>
  <c r="AE43" i="3"/>
  <c r="AC41" i="2"/>
  <c r="Q5" i="8"/>
  <c r="AC21" i="2"/>
  <c r="Q8" i="8"/>
  <c r="AC47" i="2"/>
  <c r="AC43" i="2"/>
  <c r="Q16" i="8"/>
  <c r="AE49" i="3"/>
  <c r="AE41" i="3"/>
  <c r="AC39" i="2"/>
  <c r="AC25" i="2"/>
  <c r="G64" i="1"/>
  <c r="Q18" i="8"/>
  <c r="Q10" i="8"/>
  <c r="AE25" i="3"/>
  <c r="Q20" i="8"/>
  <c r="Q12" i="8"/>
  <c r="Q17" i="8"/>
  <c r="Q11" i="8"/>
  <c r="Q7" i="8"/>
  <c r="Q6" i="8"/>
  <c r="Q14" i="8"/>
  <c r="AE45" i="3"/>
  <c r="AE47" i="3"/>
  <c r="AE35" i="3"/>
  <c r="AE37" i="3"/>
  <c r="AE31" i="3"/>
  <c r="AE29" i="3"/>
  <c r="AE23" i="3"/>
  <c r="AE13" i="3"/>
  <c r="J64" i="2"/>
  <c r="K64" i="1" s="1"/>
  <c r="I64" i="1"/>
  <c r="AE15" i="3"/>
  <c r="AE27" i="3"/>
  <c r="AE21" i="3"/>
  <c r="AE17" i="3"/>
  <c r="AE11" i="3"/>
  <c r="AE33" i="3"/>
  <c r="AE19" i="3"/>
  <c r="L64" i="2" l="1"/>
  <c r="M64" i="1" s="1"/>
  <c r="N64" i="2" l="1"/>
  <c r="O64" i="1" s="1"/>
  <c r="P64" i="2" l="1"/>
  <c r="Q64" i="1" s="1"/>
  <c r="R64" i="2" l="1"/>
  <c r="T64" i="2" s="1"/>
  <c r="S64" i="1" l="1"/>
  <c r="V64" i="2"/>
  <c r="U64" i="1"/>
  <c r="X64" i="2" l="1"/>
  <c r="Z64" i="2" s="1"/>
  <c r="W64" i="1"/>
  <c r="Y64" i="1" l="1"/>
  <c r="AA64" i="1" l="1"/>
  <c r="AE9" i="3"/>
  <c r="AE62" i="3" s="1"/>
</calcChain>
</file>

<file path=xl/sharedStrings.xml><?xml version="1.0" encoding="utf-8"?>
<sst xmlns="http://schemas.openxmlformats.org/spreadsheetml/2006/main" count="1065" uniqueCount="344">
  <si>
    <t>Otevřený klubový přebor "Klubu přátel šachu ve Frýdku-Místku"</t>
  </si>
  <si>
    <t>Jméno</t>
  </si>
  <si>
    <t>Los</t>
  </si>
  <si>
    <t>Příjmení</t>
  </si>
  <si>
    <t>1.kolo</t>
  </si>
  <si>
    <t>2.kolo</t>
  </si>
  <si>
    <t>3.kolo</t>
  </si>
  <si>
    <t>4.kolo</t>
  </si>
  <si>
    <t>5.kolo</t>
  </si>
  <si>
    <t>6.kolo</t>
  </si>
  <si>
    <t>7.kolo</t>
  </si>
  <si>
    <t>8.kolo</t>
  </si>
  <si>
    <t>9.kolo</t>
  </si>
  <si>
    <t>10.kolo</t>
  </si>
  <si>
    <t>11.kolo</t>
  </si>
  <si>
    <t>Nas.</t>
  </si>
  <si>
    <t>3.VT</t>
  </si>
  <si>
    <t>Počet odehraných partií</t>
  </si>
  <si>
    <t>Partií v turnaji celkem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</si>
  <si>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</si>
  <si>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</si>
  <si>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</si>
  <si>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</si>
  <si>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</si>
  <si>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</si>
  <si>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</si>
  <si>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</si>
  <si>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</si>
  <si>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</si>
  <si>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</si>
  <si>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</si>
  <si>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</si>
  <si>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</si>
  <si>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</si>
  <si>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</si>
  <si>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</si>
  <si>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</si>
  <si>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</si>
  <si>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</si>
  <si>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</si>
  <si>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Macíček Jakub</t>
  </si>
  <si>
    <t>Vysoglad Petr</t>
  </si>
  <si>
    <t>Holeček Vladimír</t>
  </si>
  <si>
    <t>Rechtenberg Karel</t>
  </si>
  <si>
    <t>Remeš Radek</t>
  </si>
  <si>
    <t>Kubala Karel</t>
  </si>
  <si>
    <t>Lepík Jaroslav</t>
  </si>
  <si>
    <t>Milat Patrik</t>
  </si>
  <si>
    <t>Pecha Vladan</t>
  </si>
  <si>
    <t>Klus Milan</t>
  </si>
  <si>
    <t>Zápalka Zdeněk</t>
  </si>
  <si>
    <t>Lavrišin Jan</t>
  </si>
  <si>
    <t>Křenek Michal</t>
  </si>
  <si>
    <t>Zemková Klára</t>
  </si>
  <si>
    <t>Čech Jan</t>
  </si>
  <si>
    <t>Koval Karel</t>
  </si>
  <si>
    <t>Bebek Ivan</t>
  </si>
  <si>
    <t>Klim Jan</t>
  </si>
  <si>
    <t>Body</t>
  </si>
  <si>
    <t>Celkem</t>
  </si>
  <si>
    <t>1. kolo</t>
  </si>
  <si>
    <t>2. kolo</t>
  </si>
  <si>
    <t>21.</t>
  </si>
  <si>
    <t>22.</t>
  </si>
  <si>
    <t>Havelka Ondřej</t>
  </si>
  <si>
    <t>Kaňák Vladimír</t>
  </si>
  <si>
    <t>Kaňáková Natálie</t>
  </si>
  <si>
    <t>23.</t>
  </si>
  <si>
    <t>5. kolo</t>
  </si>
  <si>
    <t>Dohrávky</t>
  </si>
  <si>
    <t>Rozdělení cenového fondu</t>
  </si>
  <si>
    <t>Ceny za absolutní pořadí</t>
  </si>
  <si>
    <t>Cenový fond</t>
  </si>
  <si>
    <t>Ceny celkem</t>
  </si>
  <si>
    <t>Pro hráče bez bodové bonifikace</t>
  </si>
  <si>
    <t>koe</t>
  </si>
  <si>
    <t>Pořadí</t>
  </si>
  <si>
    <t>Kacíř Tomáš</t>
  </si>
  <si>
    <t>Weissmann Lukáš</t>
  </si>
  <si>
    <t>2010/11</t>
  </si>
  <si>
    <t>24.</t>
  </si>
  <si>
    <t>25.</t>
  </si>
  <si>
    <t>26.</t>
  </si>
  <si>
    <t>jaro</t>
  </si>
  <si>
    <t>Kubala</t>
  </si>
  <si>
    <t>Karel</t>
  </si>
  <si>
    <t>Jan</t>
  </si>
  <si>
    <t>Lavrišin</t>
  </si>
  <si>
    <t>Bebek</t>
  </si>
  <si>
    <t>Ivan</t>
  </si>
  <si>
    <t>Holeksa Zdeněk</t>
  </si>
  <si>
    <t>Macíček Jan jun.</t>
  </si>
  <si>
    <t>Krkoška Jaroslav</t>
  </si>
  <si>
    <t>27.</t>
  </si>
  <si>
    <t>28.</t>
  </si>
  <si>
    <t>29.</t>
  </si>
  <si>
    <t>Hráči</t>
  </si>
  <si>
    <t>Historické údaje otevřených přeborů.</t>
  </si>
  <si>
    <t>Počet zapojených hráčů</t>
  </si>
  <si>
    <t>Saforek Michal</t>
  </si>
  <si>
    <t>Kozel Jiří</t>
  </si>
  <si>
    <t>31.</t>
  </si>
  <si>
    <t>Průměrné ELO prvních 10 hráčů</t>
  </si>
  <si>
    <t>Port Josef</t>
  </si>
  <si>
    <t>32.</t>
  </si>
  <si>
    <t>Gřesová Zuzana</t>
  </si>
  <si>
    <t>33.</t>
  </si>
  <si>
    <t>bez ELO</t>
  </si>
  <si>
    <t>Křížová tabulka odehraných partií</t>
  </si>
  <si>
    <t>Body s ELO</t>
  </si>
  <si>
    <t>hráči</t>
  </si>
  <si>
    <t>Kawulok Aleš</t>
  </si>
  <si>
    <t>34.</t>
  </si>
  <si>
    <t>Z kolika oddílů</t>
  </si>
  <si>
    <t>nad 2100</t>
  </si>
  <si>
    <t>nad 2000</t>
  </si>
  <si>
    <t>nad 1900</t>
  </si>
  <si>
    <t>nad 1800</t>
  </si>
  <si>
    <t>nad 1700</t>
  </si>
  <si>
    <t>nad 1600</t>
  </si>
  <si>
    <t>nad 1500</t>
  </si>
  <si>
    <t>nad 1400</t>
  </si>
  <si>
    <t>Statistika hráčů podle ELO</t>
  </si>
  <si>
    <t>Poplatky na zápočet FRL + ČS LOK</t>
  </si>
  <si>
    <t>FIDE</t>
  </si>
  <si>
    <t>FRL</t>
  </si>
  <si>
    <t>LOK</t>
  </si>
  <si>
    <t>Adamec</t>
  </si>
  <si>
    <t>Tomáš</t>
  </si>
  <si>
    <t>Benčo Pavel</t>
  </si>
  <si>
    <t>Pavelek Tomáš</t>
  </si>
  <si>
    <t>Štěpán Patrik</t>
  </si>
  <si>
    <t>Bilczewski Kacper</t>
  </si>
  <si>
    <t>Chlebek Jan</t>
  </si>
  <si>
    <t>Adamec Tomáš</t>
  </si>
  <si>
    <t>35.</t>
  </si>
  <si>
    <t>36.</t>
  </si>
  <si>
    <t>37.</t>
  </si>
  <si>
    <t>38.</t>
  </si>
  <si>
    <t>39.</t>
  </si>
  <si>
    <t>40.</t>
  </si>
  <si>
    <t>Vybráno startovné od hráčů</t>
  </si>
  <si>
    <t>barevná zóna partií odehraných proti hráčům bez os.koeficientu - výsledky partií nejdou k zápočtu na FRL</t>
  </si>
  <si>
    <t xml:space="preserve"> barevná zóna hráčů s os.koeficientem nižším o více, nežli 400 ELO bodů - hráči se na FRL započítávají výsledky</t>
  </si>
  <si>
    <t xml:space="preserve">    jakoby odehrané proti hráčům s ELO = vlastní os.koef. - 400</t>
  </si>
  <si>
    <t>Ficko Marián</t>
  </si>
  <si>
    <t>41.</t>
  </si>
  <si>
    <t>soupeřů</t>
  </si>
  <si>
    <t>Kuchař Matěj</t>
  </si>
  <si>
    <t>Dotace BŠŠ</t>
  </si>
  <si>
    <t>nad 1300</t>
  </si>
  <si>
    <t>Modře jsou označeny dohrávky a předehrávky partií</t>
  </si>
  <si>
    <t>Koval</t>
  </si>
  <si>
    <t>Kotouček  Jiří</t>
  </si>
  <si>
    <t>42.</t>
  </si>
  <si>
    <t>nejvyšší hodnoty</t>
  </si>
  <si>
    <t>nejnižší hodnoty</t>
  </si>
  <si>
    <t>prům.ELO</t>
  </si>
  <si>
    <t>10/11</t>
  </si>
  <si>
    <t>Boháč Miroslav</t>
  </si>
  <si>
    <t>Chochula Martin</t>
  </si>
  <si>
    <t>43.</t>
  </si>
  <si>
    <t>4.VT</t>
  </si>
  <si>
    <t>Vantuch Lucian</t>
  </si>
  <si>
    <t>44.</t>
  </si>
  <si>
    <t>podz</t>
  </si>
  <si>
    <t>Miča Marek</t>
  </si>
  <si>
    <t>45.</t>
  </si>
  <si>
    <t>Kaňák</t>
  </si>
  <si>
    <t>Vladimír</t>
  </si>
  <si>
    <t>Sysala Stanislav</t>
  </si>
  <si>
    <t>46.</t>
  </si>
  <si>
    <t>Vyvial</t>
  </si>
  <si>
    <t>Václav</t>
  </si>
  <si>
    <t>Frank Adam</t>
  </si>
  <si>
    <t>Vyvial Václav</t>
  </si>
  <si>
    <t>47.</t>
  </si>
  <si>
    <t>48.</t>
  </si>
  <si>
    <t xml:space="preserve">Nasazovací </t>
  </si>
  <si>
    <t>FIDE ELO</t>
  </si>
  <si>
    <t>FIDE ELO soupeře - partie číslo</t>
  </si>
  <si>
    <t>Výpočet průměrného FIDE ELO soupeřů</t>
  </si>
  <si>
    <t>Prům. ELO</t>
  </si>
  <si>
    <t>Saforek</t>
  </si>
  <si>
    <t>Michal</t>
  </si>
  <si>
    <t>49.</t>
  </si>
  <si>
    <t>Ahmed Bassam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</si>
  <si>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</si>
  <si>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</si>
  <si>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</si>
  <si>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</si>
  <si>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</si>
  <si>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</si>
  <si>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</si>
  <si>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</si>
  <si>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</si>
  <si>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</si>
  <si>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</si>
  <si>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</si>
  <si>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</si>
  <si>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</si>
  <si>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</si>
  <si>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</si>
  <si>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</si>
  <si>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</si>
  <si>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</si>
  <si>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</si>
  <si>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</si>
  <si>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</si>
  <si>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</si>
  <si>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x</t>
  </si>
  <si>
    <t>Haška Filip</t>
  </si>
  <si>
    <t>Štěpán Michal</t>
  </si>
  <si>
    <t>50.</t>
  </si>
  <si>
    <t>51.</t>
  </si>
  <si>
    <t>nebyly na FIDE</t>
  </si>
  <si>
    <t>Rozdíl</t>
  </si>
  <si>
    <t>Tauš Zdeněk</t>
  </si>
  <si>
    <t>52.</t>
  </si>
  <si>
    <t>Pro zachování svého ELO by měl</t>
  </si>
  <si>
    <t>Ø ELO soupeřů</t>
  </si>
  <si>
    <t>Dohrávky - předehrávky</t>
  </si>
  <si>
    <t>Kluz Miroslav</t>
  </si>
  <si>
    <t>Pravec Pavel</t>
  </si>
  <si>
    <t>30.</t>
  </si>
  <si>
    <t>53.</t>
  </si>
  <si>
    <t>54.</t>
  </si>
  <si>
    <t>55.</t>
  </si>
  <si>
    <t>Laurincová Kristýna</t>
  </si>
  <si>
    <t>jaro 2016</t>
  </si>
  <si>
    <t>Mavrev David</t>
  </si>
  <si>
    <t>56.</t>
  </si>
  <si>
    <t>Mavrev D.</t>
  </si>
  <si>
    <t>Nejvyšší zisk osobního FIDE ratingu:</t>
  </si>
  <si>
    <t>plus FIDE R</t>
  </si>
  <si>
    <t>Rok</t>
  </si>
  <si>
    <t>???</t>
  </si>
  <si>
    <t>podzim 2016</t>
  </si>
  <si>
    <t>Tauš</t>
  </si>
  <si>
    <t>Zdeněk</t>
  </si>
  <si>
    <t>nad 1200</t>
  </si>
  <si>
    <t>Laurincová K.</t>
  </si>
  <si>
    <t>Miča M.</t>
  </si>
  <si>
    <t>jaro 2017</t>
  </si>
  <si>
    <t>Matěj</t>
  </si>
  <si>
    <t>Miča</t>
  </si>
  <si>
    <t>Marek</t>
  </si>
  <si>
    <t>Frank</t>
  </si>
  <si>
    <t>Martin</t>
  </si>
  <si>
    <t>Adam</t>
  </si>
  <si>
    <t>Průměrné FIDE ELO prvních 10 hráčů</t>
  </si>
  <si>
    <t>Berezjuk Rostislav</t>
  </si>
  <si>
    <t>Frank Martin</t>
  </si>
  <si>
    <t>Kornel Tomáš</t>
  </si>
  <si>
    <t>Stachovič Jiří</t>
  </si>
  <si>
    <t>Kornel Matěj</t>
  </si>
  <si>
    <t>57.</t>
  </si>
  <si>
    <t>58.</t>
  </si>
  <si>
    <t>59.</t>
  </si>
  <si>
    <t>60.</t>
  </si>
  <si>
    <t>61.</t>
  </si>
  <si>
    <t>62.</t>
  </si>
  <si>
    <t>Bužek</t>
  </si>
  <si>
    <t>Přemysl</t>
  </si>
  <si>
    <t>Bužek Přemysl</t>
  </si>
  <si>
    <t>neregistrovaný</t>
  </si>
  <si>
    <t>nad 1100</t>
  </si>
  <si>
    <t>Berezjuk R.</t>
  </si>
  <si>
    <t>podzim 2017</t>
  </si>
  <si>
    <t>??</t>
  </si>
  <si>
    <t>2017 podzimní část</t>
  </si>
  <si>
    <t>12.9.</t>
  </si>
  <si>
    <t>19.9.</t>
  </si>
  <si>
    <t>26.9.</t>
  </si>
  <si>
    <t>3.10.</t>
  </si>
  <si>
    <t>17.10.</t>
  </si>
  <si>
    <t>24.10.</t>
  </si>
  <si>
    <t>12.12.</t>
  </si>
  <si>
    <t>5.12.</t>
  </si>
  <si>
    <t>21.11.</t>
  </si>
  <si>
    <t>14.11.</t>
  </si>
  <si>
    <t>31.10.</t>
  </si>
  <si>
    <t>Krejčok Roman</t>
  </si>
  <si>
    <t>Dudová Pavlína</t>
  </si>
  <si>
    <t>Garčic Antonín</t>
  </si>
  <si>
    <t>Zemek Antonín</t>
  </si>
  <si>
    <t>Krejčok Tobiáš</t>
  </si>
  <si>
    <t>Sysala</t>
  </si>
  <si>
    <t>1 - 0</t>
  </si>
  <si>
    <t>1/2</t>
  </si>
  <si>
    <t>0 - 1</t>
  </si>
  <si>
    <t>1K</t>
  </si>
  <si>
    <t>Lepík</t>
  </si>
  <si>
    <t>Krejčok R.</t>
  </si>
  <si>
    <t>Zemek</t>
  </si>
  <si>
    <t>Kawulok</t>
  </si>
  <si>
    <t>Pravec</t>
  </si>
  <si>
    <t>Frank A.</t>
  </si>
  <si>
    <t>Krejčok T.</t>
  </si>
  <si>
    <t>Zemková</t>
  </si>
  <si>
    <t>Frank M.</t>
  </si>
  <si>
    <t>Garčic</t>
  </si>
  <si>
    <t>Dudová</t>
  </si>
  <si>
    <t>Kuchař</t>
  </si>
  <si>
    <t>63.</t>
  </si>
  <si>
    <t>64.</t>
  </si>
  <si>
    <t>65.</t>
  </si>
  <si>
    <t>66.</t>
  </si>
  <si>
    <t>67.</t>
  </si>
  <si>
    <t>Přeborník okresu</t>
  </si>
  <si>
    <t>Dotace OV ŠS</t>
  </si>
  <si>
    <t xml:space="preserve">   rozpočtově již uhrazeno</t>
  </si>
  <si>
    <t>R.Krejčok</t>
  </si>
  <si>
    <t>do toho se nepočítá prémie pro přeborníka okresu Frýdek-Místek (ta je navíc)</t>
  </si>
  <si>
    <t>Poznámka:    hráč může dostat jen jednu turnajovou cenu (může si vybrat vyšší)</t>
  </si>
  <si>
    <t>při rozdílu ELO hráčů vyšším nežli 400 se počítá ELO hráče mínus 400</t>
  </si>
  <si>
    <r>
      <t xml:space="preserve">hráč </t>
    </r>
    <r>
      <rPr>
        <b/>
        <sz val="12"/>
        <color rgb="FFFF0000"/>
        <rFont val="Calibri"/>
        <family val="2"/>
        <charset val="238"/>
        <scheme val="minor"/>
      </rPr>
      <t>z 10 partií</t>
    </r>
    <r>
      <rPr>
        <b/>
        <sz val="12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 xml:space="preserve">docílit asi </t>
    </r>
    <r>
      <rPr>
        <b/>
        <sz val="12"/>
        <color theme="1"/>
        <rFont val="Calibri"/>
        <family val="2"/>
        <charset val="238"/>
        <scheme val="minor"/>
      </rPr>
      <t>x bodů</t>
    </r>
    <r>
      <rPr>
        <sz val="12"/>
        <color theme="1"/>
        <rFont val="Calibri"/>
        <family val="2"/>
        <charset val="238"/>
        <scheme val="minor"/>
      </rPr>
      <t>:</t>
    </r>
  </si>
  <si>
    <t>Stanislav</t>
  </si>
  <si>
    <t xml:space="preserve">Lepík </t>
  </si>
  <si>
    <t>Jaroslav</t>
  </si>
  <si>
    <t xml:space="preserve">Zemková </t>
  </si>
  <si>
    <t>Klára</t>
  </si>
  <si>
    <t>Antonín</t>
  </si>
  <si>
    <t>Krejčok</t>
  </si>
  <si>
    <t>Roman</t>
  </si>
  <si>
    <t>Pavlína</t>
  </si>
  <si>
    <t>Tobiáš</t>
  </si>
  <si>
    <t>Pavel</t>
  </si>
  <si>
    <t>Aleš</t>
  </si>
  <si>
    <t>Kaňák Matyáš</t>
  </si>
  <si>
    <t>68.</t>
  </si>
  <si>
    <t>Kaňák M.</t>
  </si>
  <si>
    <t>Kaňák V.</t>
  </si>
  <si>
    <t>Matyáš</t>
  </si>
  <si>
    <t>Lička</t>
  </si>
  <si>
    <t>Denis</t>
  </si>
  <si>
    <t>Lička Denis</t>
  </si>
  <si>
    <t>69.</t>
  </si>
  <si>
    <r>
      <rPr>
        <i/>
        <sz val="12"/>
        <color rgb="FF0070C0"/>
        <rFont val="Calibri"/>
        <family val="2"/>
        <charset val="238"/>
        <scheme val="minor"/>
      </rPr>
      <t xml:space="preserve">Interchess        </t>
    </r>
    <r>
      <rPr>
        <sz val="12"/>
        <color theme="1"/>
        <rFont val="Calibri"/>
        <family val="2"/>
        <charset val="238"/>
        <scheme val="minor"/>
      </rPr>
      <t>1763</t>
    </r>
  </si>
  <si>
    <r>
      <rPr>
        <i/>
        <sz val="12"/>
        <color rgb="FF0070C0"/>
        <rFont val="Calibri"/>
        <family val="2"/>
        <charset val="238"/>
        <scheme val="minor"/>
      </rPr>
      <t xml:space="preserve">Sok.Dobrá        </t>
    </r>
    <r>
      <rPr>
        <sz val="12"/>
        <color theme="1"/>
        <rFont val="Calibri"/>
        <family val="2"/>
        <charset val="238"/>
        <scheme val="minor"/>
      </rPr>
      <t>1302</t>
    </r>
  </si>
  <si>
    <r>
      <rPr>
        <i/>
        <sz val="12"/>
        <color rgb="FF0070C0"/>
        <rFont val="Calibri"/>
        <family val="2"/>
        <charset val="238"/>
        <scheme val="minor"/>
      </rPr>
      <t xml:space="preserve">Sok.Dobrá        </t>
    </r>
    <r>
      <rPr>
        <sz val="12"/>
        <color theme="1"/>
        <rFont val="Calibri"/>
        <family val="2"/>
        <charset val="238"/>
        <scheme val="minor"/>
      </rPr>
      <t>1466</t>
    </r>
  </si>
  <si>
    <r>
      <rPr>
        <i/>
        <sz val="12"/>
        <color rgb="FF0070C0"/>
        <rFont val="Calibri"/>
        <family val="2"/>
        <charset val="238"/>
        <scheme val="minor"/>
      </rPr>
      <t xml:space="preserve">Interchess        </t>
    </r>
    <r>
      <rPr>
        <sz val="12"/>
        <color theme="1"/>
        <rFont val="Calibri"/>
        <family val="2"/>
        <charset val="238"/>
        <scheme val="minor"/>
      </rPr>
      <t>1135</t>
    </r>
  </si>
  <si>
    <r>
      <rPr>
        <i/>
        <sz val="12"/>
        <color rgb="FF0070C0"/>
        <rFont val="Calibri"/>
        <family val="2"/>
        <charset val="238"/>
        <scheme val="minor"/>
      </rPr>
      <t xml:space="preserve">Interchess        </t>
    </r>
    <r>
      <rPr>
        <sz val="12"/>
        <color theme="1"/>
        <rFont val="Calibri"/>
        <family val="2"/>
        <charset val="238"/>
        <scheme val="minor"/>
      </rPr>
      <t>1172</t>
    </r>
  </si>
  <si>
    <r>
      <rPr>
        <i/>
        <sz val="12"/>
        <color rgb="FF0070C0"/>
        <rFont val="Calibri"/>
        <family val="2"/>
        <charset val="238"/>
        <scheme val="minor"/>
      </rPr>
      <t>Sok.Mosty u J</t>
    </r>
    <r>
      <rPr>
        <sz val="12"/>
        <color theme="1"/>
        <rFont val="Calibri"/>
        <family val="2"/>
        <charset val="238"/>
        <scheme val="minor"/>
      </rPr>
      <t>. 1410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</si>
</sst>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\ &quot;Kč&quot;"/>
    <numFmt numFmtId="166" formatCode="0_ ;[Red]\-0\ "/>
  </numFmts>
  <fonts count="5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  <font>
      <b/>
      <u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i/>
      <sz val="13"/>
      <color theme="1"/>
      <name val="Calibri"/>
      <family val="2"/>
      <charset val="238"/>
      <scheme val="minor"/>
    </font>
    <font>
      <b/>
      <sz val="13"/>
      <color rgb="FF0070C0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i/>
      <sz val="13"/>
      <color theme="1"/>
      <name val="Calibri"/>
      <family val="2"/>
      <charset val="238"/>
      <scheme val="minor"/>
    </font>
    <font>
      <sz val="13"/>
      <color rgb="FF0070C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rgb="FF0070C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3"/>
      <name val="Calibri"/>
      <family val="2"/>
      <charset val="238"/>
      <scheme val="minor"/>
    </font>
    <font>
      <i/>
      <sz val="12"/>
      <color rgb="FF0070C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9" tint="-0.249977111117893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FF6699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94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164" fontId="0" fillId="0" borderId="0" xfId="0" applyNumberFormat="1" applyBorder="1"/>
    <xf numFmtId="164" fontId="2" fillId="0" borderId="7" xfId="0" applyNumberFormat="1" applyFont="1" applyBorder="1"/>
    <xf numFmtId="164" fontId="2" fillId="0" borderId="0" xfId="0" applyNumberFormat="1" applyFont="1" applyBorder="1"/>
    <xf numFmtId="164" fontId="2" fillId="2" borderId="8" xfId="0" applyNumberFormat="1" applyFont="1" applyFill="1" applyBorder="1"/>
    <xf numFmtId="164" fontId="2" fillId="0" borderId="8" xfId="0" applyNumberFormat="1" applyFont="1" applyBorder="1"/>
    <xf numFmtId="164" fontId="2" fillId="2" borderId="7" xfId="0" applyNumberFormat="1" applyFont="1" applyFill="1" applyBorder="1"/>
    <xf numFmtId="164" fontId="5" fillId="0" borderId="11" xfId="0" applyNumberFormat="1" applyFont="1" applyBorder="1"/>
    <xf numFmtId="164" fontId="5" fillId="0" borderId="0" xfId="0" applyNumberFormat="1" applyFont="1" applyBorder="1"/>
    <xf numFmtId="164" fontId="5" fillId="2" borderId="11" xfId="0" applyNumberFormat="1" applyFont="1" applyFill="1" applyBorder="1"/>
    <xf numFmtId="164" fontId="5" fillId="0" borderId="12" xfId="0" applyNumberFormat="1" applyFont="1" applyBorder="1"/>
    <xf numFmtId="164" fontId="5" fillId="2" borderId="12" xfId="0" applyNumberFormat="1" applyFont="1" applyFill="1" applyBorder="1"/>
    <xf numFmtId="0" fontId="6" fillId="0" borderId="0" xfId="0" applyFont="1"/>
    <xf numFmtId="49" fontId="0" fillId="0" borderId="0" xfId="0" applyNumberFormat="1" applyAlignment="1">
      <alignment horizontal="center"/>
    </xf>
    <xf numFmtId="0" fontId="0" fillId="0" borderId="0" xfId="0" applyBorder="1"/>
    <xf numFmtId="0" fontId="7" fillId="0" borderId="0" xfId="0" applyFont="1"/>
    <xf numFmtId="0" fontId="3" fillId="0" borderId="13" xfId="0" applyFont="1" applyBorder="1"/>
    <xf numFmtId="0" fontId="8" fillId="0" borderId="0" xfId="0" applyFont="1" applyAlignment="1">
      <alignment horizontal="right"/>
    </xf>
    <xf numFmtId="0" fontId="3" fillId="0" borderId="13" xfId="0" applyFont="1" applyBorder="1" applyAlignment="1">
      <alignment horizontal="center"/>
    </xf>
    <xf numFmtId="0" fontId="9" fillId="0" borderId="0" xfId="0" applyFont="1"/>
    <xf numFmtId="0" fontId="8" fillId="0" borderId="0" xfId="0" applyFont="1"/>
    <xf numFmtId="0" fontId="10" fillId="0" borderId="0" xfId="0" applyFont="1"/>
    <xf numFmtId="164" fontId="0" fillId="0" borderId="0" xfId="0" applyNumberFormat="1" applyAlignment="1">
      <alignment horizontal="center"/>
    </xf>
    <xf numFmtId="0" fontId="11" fillId="0" borderId="0" xfId="0" applyFont="1"/>
    <xf numFmtId="0" fontId="12" fillId="0" borderId="0" xfId="0" applyFont="1" applyFill="1"/>
    <xf numFmtId="0" fontId="12" fillId="0" borderId="0" xfId="0" applyFont="1" applyBorder="1"/>
    <xf numFmtId="0" fontId="12" fillId="0" borderId="0" xfId="0" applyFont="1" applyBorder="1" applyAlignment="1">
      <alignment horizontal="center"/>
    </xf>
    <xf numFmtId="0" fontId="12" fillId="0" borderId="0" xfId="0" applyFont="1"/>
    <xf numFmtId="0" fontId="13" fillId="0" borderId="0" xfId="0" applyFont="1"/>
    <xf numFmtId="0" fontId="14" fillId="0" borderId="16" xfId="0" applyFont="1" applyBorder="1"/>
    <xf numFmtId="0" fontId="14" fillId="0" borderId="0" xfId="0" applyFont="1" applyBorder="1"/>
    <xf numFmtId="0" fontId="14" fillId="0" borderId="0" xfId="0" applyFont="1"/>
    <xf numFmtId="0" fontId="14" fillId="0" borderId="0" xfId="0" applyFont="1" applyBorder="1" applyAlignment="1">
      <alignment horizontal="right"/>
    </xf>
    <xf numFmtId="0" fontId="13" fillId="0" borderId="0" xfId="0" applyFont="1" applyBorder="1"/>
    <xf numFmtId="0" fontId="15" fillId="3" borderId="1" xfId="0" applyFont="1" applyFill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0" fontId="13" fillId="0" borderId="0" xfId="0" applyFont="1" applyBorder="1" applyAlignment="1">
      <alignment horizontal="right"/>
    </xf>
    <xf numFmtId="164" fontId="12" fillId="3" borderId="10" xfId="0" applyNumberFormat="1" applyFont="1" applyFill="1" applyBorder="1" applyAlignment="1">
      <alignment horizontal="center"/>
    </xf>
    <xf numFmtId="164" fontId="12" fillId="3" borderId="2" xfId="0" applyNumberFormat="1" applyFont="1" applyFill="1" applyBorder="1" applyAlignment="1">
      <alignment horizontal="center"/>
    </xf>
    <xf numFmtId="0" fontId="16" fillId="3" borderId="9" xfId="0" applyFont="1" applyFill="1" applyBorder="1" applyAlignment="1">
      <alignment horizontal="center"/>
    </xf>
    <xf numFmtId="0" fontId="15" fillId="3" borderId="9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right"/>
    </xf>
    <xf numFmtId="164" fontId="12" fillId="3" borderId="0" xfId="0" applyNumberFormat="1" applyFont="1" applyFill="1" applyBorder="1" applyAlignment="1">
      <alignment horizontal="center"/>
    </xf>
    <xf numFmtId="164" fontId="13" fillId="3" borderId="0" xfId="0" applyNumberFormat="1" applyFont="1" applyFill="1" applyBorder="1" applyAlignment="1">
      <alignment horizontal="center" vertical="center"/>
    </xf>
    <xf numFmtId="0" fontId="12" fillId="3" borderId="0" xfId="0" applyFont="1" applyFill="1" applyBorder="1"/>
    <xf numFmtId="0" fontId="13" fillId="3" borderId="0" xfId="0" applyFont="1" applyFill="1" applyBorder="1"/>
    <xf numFmtId="0" fontId="13" fillId="3" borderId="0" xfId="0" applyFont="1" applyFill="1" applyBorder="1" applyAlignment="1">
      <alignment horizontal="right"/>
    </xf>
    <xf numFmtId="0" fontId="17" fillId="0" borderId="0" xfId="0" applyFont="1" applyBorder="1" applyAlignment="1">
      <alignment horizontal="center" vertical="center"/>
    </xf>
    <xf numFmtId="164" fontId="12" fillId="0" borderId="0" xfId="0" applyNumberFormat="1" applyFont="1" applyBorder="1" applyAlignment="1">
      <alignment horizontal="center"/>
    </xf>
    <xf numFmtId="164" fontId="13" fillId="0" borderId="0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/>
    <xf numFmtId="0" fontId="12" fillId="4" borderId="13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Fill="1"/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0" fontId="18" fillId="0" borderId="0" xfId="0" applyFont="1" applyFill="1" applyBorder="1" applyAlignment="1"/>
    <xf numFmtId="0" fontId="18" fillId="0" borderId="0" xfId="0" applyFont="1" applyFill="1" applyBorder="1" applyAlignment="1">
      <alignment vertical="center"/>
    </xf>
    <xf numFmtId="0" fontId="18" fillId="0" borderId="0" xfId="0" applyFont="1"/>
    <xf numFmtId="0" fontId="13" fillId="0" borderId="0" xfId="0" applyFont="1" applyAlignment="1">
      <alignment horizontal="left" vertical="center"/>
    </xf>
    <xf numFmtId="0" fontId="13" fillId="0" borderId="0" xfId="0" applyFont="1" applyFill="1"/>
    <xf numFmtId="0" fontId="13" fillId="0" borderId="0" xfId="0" applyFont="1" applyBorder="1" applyAlignment="1">
      <alignment horizontal="center"/>
    </xf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vertical="center"/>
    </xf>
    <xf numFmtId="0" fontId="14" fillId="0" borderId="17" xfId="0" applyFont="1" applyBorder="1" applyAlignment="1">
      <alignment horizontal="right"/>
    </xf>
    <xf numFmtId="0" fontId="12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9" fillId="0" borderId="18" xfId="0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20" fillId="0" borderId="0" xfId="0" applyFont="1"/>
    <xf numFmtId="0" fontId="0" fillId="0" borderId="13" xfId="0" applyBorder="1"/>
    <xf numFmtId="0" fontId="0" fillId="0" borderId="13" xfId="0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13" xfId="0" applyFont="1" applyBorder="1"/>
    <xf numFmtId="0" fontId="13" fillId="3" borderId="16" xfId="0" applyFont="1" applyFill="1" applyBorder="1"/>
    <xf numFmtId="0" fontId="13" fillId="3" borderId="17" xfId="0" applyFont="1" applyFill="1" applyBorder="1" applyAlignment="1">
      <alignment horizontal="right"/>
    </xf>
    <xf numFmtId="0" fontId="14" fillId="3" borderId="0" xfId="0" applyFont="1" applyFill="1" applyAlignment="1">
      <alignment horizontal="left"/>
    </xf>
    <xf numFmtId="0" fontId="12" fillId="3" borderId="0" xfId="0" applyFont="1" applyFill="1"/>
    <xf numFmtId="165" fontId="4" fillId="0" borderId="0" xfId="0" applyNumberFormat="1" applyFont="1" applyAlignment="1">
      <alignment horizontal="right"/>
    </xf>
    <xf numFmtId="165" fontId="8" fillId="0" borderId="0" xfId="0" applyNumberFormat="1" applyFont="1" applyAlignment="1">
      <alignment horizontal="right"/>
    </xf>
    <xf numFmtId="0" fontId="22" fillId="0" borderId="13" xfId="0" applyFont="1" applyBorder="1"/>
    <xf numFmtId="0" fontId="23" fillId="0" borderId="0" xfId="0" applyFont="1" applyBorder="1"/>
    <xf numFmtId="0" fontId="23" fillId="0" borderId="0" xfId="0" applyFont="1"/>
    <xf numFmtId="0" fontId="24" fillId="0" borderId="0" xfId="0" applyFont="1"/>
    <xf numFmtId="49" fontId="24" fillId="0" borderId="0" xfId="0" applyNumberFormat="1" applyFont="1" applyAlignment="1">
      <alignment horizontal="center"/>
    </xf>
    <xf numFmtId="0" fontId="25" fillId="0" borderId="15" xfId="0" applyFont="1" applyBorder="1"/>
    <xf numFmtId="0" fontId="5" fillId="0" borderId="14" xfId="0" applyFont="1" applyBorder="1"/>
    <xf numFmtId="0" fontId="25" fillId="0" borderId="0" xfId="0" applyFont="1" applyBorder="1"/>
    <xf numFmtId="0" fontId="5" fillId="0" borderId="0" xfId="0" applyFont="1" applyBorder="1"/>
    <xf numFmtId="0" fontId="26" fillId="3" borderId="16" xfId="0" applyFont="1" applyFill="1" applyBorder="1"/>
    <xf numFmtId="0" fontId="0" fillId="5" borderId="0" xfId="0" applyFill="1"/>
    <xf numFmtId="0" fontId="0" fillId="6" borderId="0" xfId="0" applyFill="1"/>
    <xf numFmtId="0" fontId="0" fillId="0" borderId="20" xfId="0" applyFill="1" applyBorder="1"/>
    <xf numFmtId="0" fontId="27" fillId="0" borderId="12" xfId="0" applyFont="1" applyBorder="1" applyAlignment="1">
      <alignment horizontal="center"/>
    </xf>
    <xf numFmtId="0" fontId="27" fillId="0" borderId="8" xfId="0" applyFont="1" applyFill="1" applyBorder="1" applyAlignment="1">
      <alignment horizontal="center"/>
    </xf>
    <xf numFmtId="0" fontId="0" fillId="0" borderId="21" xfId="0" applyFill="1" applyBorder="1"/>
    <xf numFmtId="164" fontId="2" fillId="0" borderId="16" xfId="0" applyNumberFormat="1" applyFont="1" applyBorder="1"/>
    <xf numFmtId="1" fontId="12" fillId="4" borderId="13" xfId="0" applyNumberFormat="1" applyFont="1" applyFill="1" applyBorder="1" applyAlignment="1">
      <alignment horizontal="center" vertical="center"/>
    </xf>
    <xf numFmtId="0" fontId="19" fillId="0" borderId="16" xfId="0" applyFont="1" applyBorder="1" applyAlignment="1">
      <alignment horizontal="center"/>
    </xf>
    <xf numFmtId="0" fontId="19" fillId="0" borderId="17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28" fillId="0" borderId="0" xfId="0" applyFont="1" applyBorder="1" applyAlignment="1">
      <alignment horizontal="center"/>
    </xf>
    <xf numFmtId="0" fontId="29" fillId="0" borderId="0" xfId="0" applyFont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30" fillId="0" borderId="0" xfId="0" applyFont="1"/>
    <xf numFmtId="0" fontId="0" fillId="0" borderId="13" xfId="0" applyBorder="1" applyAlignment="1">
      <alignment horizontal="right"/>
    </xf>
    <xf numFmtId="0" fontId="1" fillId="3" borderId="12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1" fillId="0" borderId="0" xfId="0" applyFont="1" applyAlignment="1">
      <alignment horizontal="right"/>
    </xf>
    <xf numFmtId="0" fontId="14" fillId="0" borderId="22" xfId="0" applyFont="1" applyFill="1" applyBorder="1"/>
    <xf numFmtId="0" fontId="14" fillId="0" borderId="23" xfId="0" applyFont="1" applyFill="1" applyBorder="1" applyAlignment="1">
      <alignment horizontal="right"/>
    </xf>
    <xf numFmtId="0" fontId="0" fillId="0" borderId="0" xfId="0" applyFont="1"/>
    <xf numFmtId="0" fontId="14" fillId="0" borderId="6" xfId="0" applyFont="1" applyBorder="1"/>
    <xf numFmtId="0" fontId="23" fillId="0" borderId="24" xfId="0" applyFont="1" applyBorder="1"/>
    <xf numFmtId="0" fontId="32" fillId="3" borderId="2" xfId="0" applyFont="1" applyFill="1" applyBorder="1" applyAlignment="1">
      <alignment horizontal="center" vertical="center"/>
    </xf>
    <xf numFmtId="0" fontId="33" fillId="0" borderId="0" xfId="0" applyFont="1"/>
    <xf numFmtId="0" fontId="21" fillId="0" borderId="0" xfId="0" applyFont="1"/>
    <xf numFmtId="0" fontId="34" fillId="0" borderId="24" xfId="0" applyFont="1" applyBorder="1"/>
    <xf numFmtId="0" fontId="35" fillId="3" borderId="25" xfId="0" applyFont="1" applyFill="1" applyBorder="1" applyAlignment="1">
      <alignment horizontal="center" vertical="center"/>
    </xf>
    <xf numFmtId="0" fontId="21" fillId="3" borderId="0" xfId="0" applyFont="1" applyFill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36" fillId="0" borderId="0" xfId="0" applyFont="1" applyAlignment="1">
      <alignment horizontal="left" vertical="center"/>
    </xf>
    <xf numFmtId="0" fontId="37" fillId="0" borderId="0" xfId="0" applyFont="1" applyAlignment="1">
      <alignment horizontal="left" vertical="center"/>
    </xf>
    <xf numFmtId="1" fontId="12" fillId="3" borderId="0" xfId="0" applyNumberFormat="1" applyFont="1" applyFill="1" applyBorder="1" applyAlignment="1">
      <alignment horizontal="center" vertical="center"/>
    </xf>
    <xf numFmtId="0" fontId="0" fillId="0" borderId="13" xfId="0" applyFill="1" applyBorder="1"/>
    <xf numFmtId="164" fontId="2" fillId="3" borderId="7" xfId="0" applyNumberFormat="1" applyFont="1" applyFill="1" applyBorder="1"/>
    <xf numFmtId="164" fontId="5" fillId="3" borderId="11" xfId="0" applyNumberFormat="1" applyFont="1" applyFill="1" applyBorder="1"/>
    <xf numFmtId="164" fontId="2" fillId="3" borderId="8" xfId="0" applyNumberFormat="1" applyFont="1" applyFill="1" applyBorder="1"/>
    <xf numFmtId="164" fontId="5" fillId="3" borderId="12" xfId="0" applyNumberFormat="1" applyFont="1" applyFill="1" applyBorder="1"/>
    <xf numFmtId="0" fontId="0" fillId="6" borderId="13" xfId="0" applyFill="1" applyBorder="1" applyAlignment="1">
      <alignment horizontal="center"/>
    </xf>
    <xf numFmtId="0" fontId="3" fillId="5" borderId="0" xfId="0" applyFont="1" applyFill="1"/>
    <xf numFmtId="0" fontId="39" fillId="0" borderId="13" xfId="0" applyFont="1" applyBorder="1" applyAlignment="1">
      <alignment horizontal="center"/>
    </xf>
    <xf numFmtId="0" fontId="40" fillId="0" borderId="13" xfId="0" applyFont="1" applyBorder="1" applyAlignment="1">
      <alignment horizontal="center"/>
    </xf>
    <xf numFmtId="0" fontId="41" fillId="0" borderId="13" xfId="0" applyFont="1" applyBorder="1" applyAlignment="1">
      <alignment horizontal="center"/>
    </xf>
    <xf numFmtId="49" fontId="7" fillId="0" borderId="0" xfId="0" applyNumberFormat="1" applyFont="1" applyAlignment="1"/>
    <xf numFmtId="0" fontId="0" fillId="3" borderId="13" xfId="0" applyFill="1" applyBorder="1" applyAlignment="1">
      <alignment horizontal="center"/>
    </xf>
    <xf numFmtId="0" fontId="0" fillId="0" borderId="0" xfId="0" applyAlignment="1">
      <alignment horizontal="center"/>
    </xf>
    <xf numFmtId="0" fontId="30" fillId="0" borderId="0" xfId="0" applyFont="1" applyAlignment="1">
      <alignment horizontal="center"/>
    </xf>
    <xf numFmtId="0" fontId="42" fillId="0" borderId="0" xfId="0" applyFont="1"/>
    <xf numFmtId="0" fontId="0" fillId="6" borderId="13" xfId="0" applyFill="1" applyBorder="1"/>
    <xf numFmtId="164" fontId="5" fillId="0" borderId="17" xfId="0" applyNumberFormat="1" applyFont="1" applyBorder="1"/>
    <xf numFmtId="0" fontId="22" fillId="0" borderId="13" xfId="0" applyFont="1" applyFill="1" applyBorder="1"/>
    <xf numFmtId="0" fontId="0" fillId="0" borderId="13" xfId="0" applyFill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2" fillId="0" borderId="13" xfId="0" applyFont="1" applyFill="1" applyBorder="1" applyAlignment="1">
      <alignment horizontal="center"/>
    </xf>
    <xf numFmtId="0" fontId="31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1" fontId="5" fillId="6" borderId="14" xfId="0" applyNumberFormat="1" applyFont="1" applyFill="1" applyBorder="1" applyAlignment="1">
      <alignment horizontal="center"/>
    </xf>
    <xf numFmtId="1" fontId="5" fillId="3" borderId="14" xfId="0" applyNumberFormat="1" applyFont="1" applyFill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6" borderId="14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5" fillId="0" borderId="14" xfId="0" applyFont="1" applyBorder="1" applyAlignment="1">
      <alignment horizontal="center"/>
    </xf>
    <xf numFmtId="1" fontId="5" fillId="3" borderId="13" xfId="0" applyNumberFormat="1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49" fontId="7" fillId="0" borderId="0" xfId="0" applyNumberFormat="1" applyFont="1" applyAlignment="1">
      <alignment horizontal="center"/>
    </xf>
    <xf numFmtId="0" fontId="26" fillId="0" borderId="0" xfId="0" applyFont="1"/>
    <xf numFmtId="0" fontId="26" fillId="0" borderId="0" xfId="0" applyFont="1" applyAlignment="1">
      <alignment horizontal="center"/>
    </xf>
    <xf numFmtId="0" fontId="26" fillId="0" borderId="0" xfId="0" applyFont="1" applyBorder="1"/>
    <xf numFmtId="0" fontId="20" fillId="0" borderId="0" xfId="0" applyFont="1" applyAlignment="1">
      <alignment horizontal="left"/>
    </xf>
    <xf numFmtId="0" fontId="26" fillId="0" borderId="13" xfId="0" applyFont="1" applyBorder="1" applyAlignment="1">
      <alignment horizontal="center"/>
    </xf>
    <xf numFmtId="0" fontId="44" fillId="0" borderId="13" xfId="0" applyFont="1" applyBorder="1"/>
    <xf numFmtId="0" fontId="26" fillId="0" borderId="13" xfId="0" applyFont="1" applyBorder="1"/>
    <xf numFmtId="0" fontId="44" fillId="0" borderId="13" xfId="0" applyFont="1" applyFill="1" applyBorder="1"/>
    <xf numFmtId="1" fontId="26" fillId="0" borderId="13" xfId="0" applyNumberFormat="1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164" fontId="2" fillId="3" borderId="27" xfId="0" applyNumberFormat="1" applyFont="1" applyFill="1" applyBorder="1"/>
    <xf numFmtId="164" fontId="5" fillId="3" borderId="28" xfId="0" applyNumberFormat="1" applyFont="1" applyFill="1" applyBorder="1"/>
    <xf numFmtId="164" fontId="2" fillId="2" borderId="5" xfId="0" applyNumberFormat="1" applyFont="1" applyFill="1" applyBorder="1"/>
    <xf numFmtId="164" fontId="5" fillId="2" borderId="2" xfId="0" applyNumberFormat="1" applyFont="1" applyFill="1" applyBorder="1"/>
    <xf numFmtId="164" fontId="2" fillId="0" borderId="5" xfId="0" applyNumberFormat="1" applyFont="1" applyBorder="1"/>
    <xf numFmtId="164" fontId="5" fillId="0" borderId="6" xfId="0" applyNumberFormat="1" applyFont="1" applyBorder="1"/>
    <xf numFmtId="164" fontId="2" fillId="0" borderId="1" xfId="0" applyNumberFormat="1" applyFont="1" applyBorder="1"/>
    <xf numFmtId="164" fontId="5" fillId="0" borderId="2" xfId="0" applyNumberFormat="1" applyFont="1" applyBorder="1"/>
    <xf numFmtId="0" fontId="45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44" fillId="0" borderId="0" xfId="0" applyFont="1" applyAlignment="1">
      <alignment horizontal="left"/>
    </xf>
    <xf numFmtId="0" fontId="44" fillId="8" borderId="13" xfId="0" applyFont="1" applyFill="1" applyBorder="1" applyAlignment="1">
      <alignment horizontal="center"/>
    </xf>
    <xf numFmtId="0" fontId="26" fillId="0" borderId="13" xfId="0" applyFont="1" applyBorder="1" applyAlignment="1">
      <alignment horizontal="right"/>
    </xf>
    <xf numFmtId="0" fontId="26" fillId="0" borderId="0" xfId="0" applyFont="1" applyAlignment="1">
      <alignment horizontal="right"/>
    </xf>
    <xf numFmtId="0" fontId="32" fillId="3" borderId="0" xfId="0" applyFont="1" applyFill="1" applyBorder="1" applyAlignment="1">
      <alignment horizontal="center" vertical="center"/>
    </xf>
    <xf numFmtId="0" fontId="35" fillId="3" borderId="0" xfId="0" applyFont="1" applyFill="1" applyBorder="1" applyAlignment="1">
      <alignment horizontal="center" vertical="center"/>
    </xf>
    <xf numFmtId="0" fontId="19" fillId="3" borderId="0" xfId="0" applyFont="1" applyFill="1" applyBorder="1" applyAlignment="1">
      <alignment horizontal="center" vertical="center"/>
    </xf>
    <xf numFmtId="166" fontId="12" fillId="3" borderId="0" xfId="0" applyNumberFormat="1" applyFont="1" applyFill="1" applyBorder="1" applyAlignment="1">
      <alignment horizontal="center" vertical="center"/>
    </xf>
    <xf numFmtId="0" fontId="0" fillId="13" borderId="13" xfId="0" applyFill="1" applyBorder="1" applyAlignment="1">
      <alignment horizontal="center"/>
    </xf>
    <xf numFmtId="0" fontId="46" fillId="0" borderId="13" xfId="0" applyFont="1" applyBorder="1" applyAlignment="1">
      <alignment horizontal="center"/>
    </xf>
    <xf numFmtId="0" fontId="47" fillId="0" borderId="13" xfId="0" applyFont="1" applyBorder="1" applyAlignment="1">
      <alignment horizontal="center"/>
    </xf>
    <xf numFmtId="0" fontId="48" fillId="0" borderId="13" xfId="0" applyFont="1" applyBorder="1" applyAlignment="1">
      <alignment horizontal="right"/>
    </xf>
    <xf numFmtId="0" fontId="48" fillId="0" borderId="13" xfId="0" applyFont="1" applyBorder="1" applyAlignment="1">
      <alignment horizontal="center"/>
    </xf>
    <xf numFmtId="0" fontId="48" fillId="6" borderId="13" xfId="0" applyFont="1" applyFill="1" applyBorder="1" applyAlignment="1">
      <alignment horizontal="center"/>
    </xf>
    <xf numFmtId="0" fontId="48" fillId="3" borderId="13" xfId="0" applyFont="1" applyFill="1" applyBorder="1" applyAlignment="1">
      <alignment horizontal="center"/>
    </xf>
    <xf numFmtId="0" fontId="48" fillId="13" borderId="13" xfId="0" applyFont="1" applyFill="1" applyBorder="1" applyAlignment="1">
      <alignment horizontal="center"/>
    </xf>
    <xf numFmtId="0" fontId="46" fillId="8" borderId="13" xfId="0" applyFont="1" applyFill="1" applyBorder="1" applyAlignment="1">
      <alignment horizontal="center"/>
    </xf>
    <xf numFmtId="0" fontId="0" fillId="8" borderId="13" xfId="0" applyFill="1" applyBorder="1"/>
    <xf numFmtId="0" fontId="22" fillId="8" borderId="13" xfId="0" applyFont="1" applyFill="1" applyBorder="1"/>
    <xf numFmtId="0" fontId="22" fillId="8" borderId="13" xfId="0" applyFont="1" applyFill="1" applyBorder="1" applyAlignment="1">
      <alignment horizontal="center"/>
    </xf>
    <xf numFmtId="0" fontId="2" fillId="8" borderId="13" xfId="0" applyFont="1" applyFill="1" applyBorder="1"/>
    <xf numFmtId="0" fontId="22" fillId="13" borderId="13" xfId="0" applyFont="1" applyFill="1" applyBorder="1" applyAlignment="1">
      <alignment horizontal="center"/>
    </xf>
    <xf numFmtId="0" fontId="41" fillId="9" borderId="13" xfId="0" applyFont="1" applyFill="1" applyBorder="1" applyAlignment="1">
      <alignment horizontal="center"/>
    </xf>
    <xf numFmtId="0" fontId="46" fillId="9" borderId="13" xfId="0" applyFont="1" applyFill="1" applyBorder="1" applyAlignment="1">
      <alignment horizontal="center"/>
    </xf>
    <xf numFmtId="0" fontId="47" fillId="9" borderId="13" xfId="0" applyFont="1" applyFill="1" applyBorder="1" applyAlignment="1">
      <alignment horizontal="center"/>
    </xf>
    <xf numFmtId="0" fontId="39" fillId="9" borderId="13" xfId="0" applyFont="1" applyFill="1" applyBorder="1" applyAlignment="1">
      <alignment horizontal="center"/>
    </xf>
    <xf numFmtId="0" fontId="0" fillId="9" borderId="13" xfId="0" applyFill="1" applyBorder="1"/>
    <xf numFmtId="0" fontId="40" fillId="9" borderId="13" xfId="0" applyFont="1" applyFill="1" applyBorder="1" applyAlignment="1">
      <alignment horizontal="center"/>
    </xf>
    <xf numFmtId="0" fontId="2" fillId="9" borderId="13" xfId="0" applyFont="1" applyFill="1" applyBorder="1" applyAlignment="1">
      <alignment horizontal="center"/>
    </xf>
    <xf numFmtId="0" fontId="1" fillId="9" borderId="0" xfId="0" applyFont="1" applyFill="1" applyBorder="1" applyAlignment="1">
      <alignment horizontal="center"/>
    </xf>
    <xf numFmtId="0" fontId="1" fillId="9" borderId="12" xfId="0" applyFont="1" applyFill="1" applyBorder="1" applyAlignment="1">
      <alignment horizontal="center"/>
    </xf>
    <xf numFmtId="0" fontId="1" fillId="9" borderId="8" xfId="0" applyFont="1" applyFill="1" applyBorder="1" applyAlignment="1">
      <alignment horizontal="center"/>
    </xf>
    <xf numFmtId="0" fontId="0" fillId="9" borderId="13" xfId="0" applyFill="1" applyBorder="1" applyAlignment="1">
      <alignment horizontal="center"/>
    </xf>
    <xf numFmtId="0" fontId="5" fillId="9" borderId="13" xfId="0" applyFont="1" applyFill="1" applyBorder="1" applyAlignment="1">
      <alignment horizontal="center"/>
    </xf>
    <xf numFmtId="0" fontId="44" fillId="0" borderId="13" xfId="0" applyFont="1" applyBorder="1" applyAlignment="1">
      <alignment horizontal="center"/>
    </xf>
    <xf numFmtId="1" fontId="5" fillId="3" borderId="0" xfId="0" applyNumberFormat="1" applyFont="1" applyFill="1" applyBorder="1" applyAlignment="1">
      <alignment horizontal="center"/>
    </xf>
    <xf numFmtId="0" fontId="0" fillId="3" borderId="0" xfId="0" applyFill="1" applyBorder="1"/>
    <xf numFmtId="0" fontId="31" fillId="3" borderId="0" xfId="0" applyFont="1" applyFill="1" applyBorder="1" applyAlignment="1">
      <alignment horizontal="right"/>
    </xf>
    <xf numFmtId="0" fontId="22" fillId="3" borderId="0" xfId="0" applyFont="1" applyFill="1" applyBorder="1" applyAlignment="1">
      <alignment horizontal="center"/>
    </xf>
    <xf numFmtId="0" fontId="47" fillId="3" borderId="0" xfId="0" applyFont="1" applyFill="1" applyBorder="1" applyAlignment="1">
      <alignment horizontal="center"/>
    </xf>
    <xf numFmtId="0" fontId="40" fillId="3" borderId="0" xfId="0" applyFont="1" applyFill="1" applyBorder="1" applyAlignment="1">
      <alignment horizontal="center"/>
    </xf>
    <xf numFmtId="0" fontId="46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31" fillId="9" borderId="0" xfId="0" applyFont="1" applyFill="1" applyAlignment="1">
      <alignment horizontal="center"/>
    </xf>
    <xf numFmtId="164" fontId="2" fillId="3" borderId="1" xfId="0" applyNumberFormat="1" applyFont="1" applyFill="1" applyBorder="1"/>
    <xf numFmtId="164" fontId="5" fillId="3" borderId="2" xfId="0" applyNumberFormat="1" applyFont="1" applyFill="1" applyBorder="1"/>
    <xf numFmtId="166" fontId="26" fillId="0" borderId="13" xfId="0" applyNumberFormat="1" applyFont="1" applyBorder="1"/>
    <xf numFmtId="0" fontId="5" fillId="13" borderId="14" xfId="0" applyFont="1" applyFill="1" applyBorder="1"/>
    <xf numFmtId="0" fontId="49" fillId="0" borderId="13" xfId="0" applyFont="1" applyBorder="1" applyAlignment="1">
      <alignment horizontal="center"/>
    </xf>
    <xf numFmtId="0" fontId="26" fillId="0" borderId="13" xfId="0" applyFont="1" applyBorder="1" applyAlignment="1">
      <alignment horizontal="left"/>
    </xf>
    <xf numFmtId="0" fontId="0" fillId="8" borderId="13" xfId="0" applyFill="1" applyBorder="1" applyAlignment="1">
      <alignment horizontal="center"/>
    </xf>
    <xf numFmtId="0" fontId="2" fillId="8" borderId="13" xfId="0" applyFont="1" applyFill="1" applyBorder="1" applyAlignment="1">
      <alignment horizontal="center"/>
    </xf>
    <xf numFmtId="0" fontId="42" fillId="9" borderId="13" xfId="0" applyFont="1" applyFill="1" applyBorder="1" applyAlignment="1">
      <alignment horizontal="center"/>
    </xf>
    <xf numFmtId="166" fontId="26" fillId="3" borderId="13" xfId="0" applyNumberFormat="1" applyFont="1" applyFill="1" applyBorder="1"/>
    <xf numFmtId="0" fontId="26" fillId="3" borderId="16" xfId="0" applyFont="1" applyFill="1" applyBorder="1"/>
    <xf numFmtId="0" fontId="26" fillId="3" borderId="17" xfId="0" applyFont="1" applyFill="1" applyBorder="1" applyAlignment="1">
      <alignment horizontal="right"/>
    </xf>
    <xf numFmtId="0" fontId="38" fillId="3" borderId="17" xfId="0" applyFont="1" applyFill="1" applyBorder="1" applyAlignment="1">
      <alignment horizontal="right"/>
    </xf>
    <xf numFmtId="164" fontId="2" fillId="3" borderId="7" xfId="0" applyNumberFormat="1" applyFont="1" applyFill="1" applyBorder="1"/>
    <xf numFmtId="164" fontId="5" fillId="3" borderId="11" xfId="0" applyNumberFormat="1" applyFont="1" applyFill="1" applyBorder="1"/>
    <xf numFmtId="164" fontId="2" fillId="3" borderId="8" xfId="0" applyNumberFormat="1" applyFont="1" applyFill="1" applyBorder="1"/>
    <xf numFmtId="164" fontId="5" fillId="3" borderId="12" xfId="0" applyNumberFormat="1" applyFont="1" applyFill="1" applyBorder="1"/>
    <xf numFmtId="164" fontId="2" fillId="3" borderId="27" xfId="0" applyNumberFormat="1" applyFont="1" applyFill="1" applyBorder="1"/>
    <xf numFmtId="164" fontId="5" fillId="3" borderId="28" xfId="0" applyNumberFormat="1" applyFont="1" applyFill="1" applyBorder="1"/>
    <xf numFmtId="164" fontId="2" fillId="7" borderId="8" xfId="0" applyNumberFormat="1" applyFont="1" applyFill="1" applyBorder="1"/>
    <xf numFmtId="164" fontId="5" fillId="7" borderId="11" xfId="0" applyNumberFormat="1" applyFont="1" applyFill="1" applyBorder="1"/>
    <xf numFmtId="164" fontId="2" fillId="7" borderId="7" xfId="0" applyNumberFormat="1" applyFont="1" applyFill="1" applyBorder="1"/>
    <xf numFmtId="164" fontId="50" fillId="3" borderId="2" xfId="0" applyNumberFormat="1" applyFont="1" applyFill="1" applyBorder="1" applyAlignment="1">
      <alignment horizontal="center"/>
    </xf>
    <xf numFmtId="0" fontId="22" fillId="0" borderId="0" xfId="0" applyFont="1"/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1" fontId="26" fillId="3" borderId="13" xfId="0" applyNumberFormat="1" applyFont="1" applyFill="1" applyBorder="1" applyAlignment="1">
      <alignment horizontal="center"/>
    </xf>
    <xf numFmtId="0" fontId="48" fillId="0" borderId="0" xfId="0" applyFont="1" applyBorder="1" applyAlignment="1">
      <alignment horizontal="right"/>
    </xf>
    <xf numFmtId="0" fontId="48" fillId="0" borderId="0" xfId="0" applyFont="1" applyBorder="1" applyAlignment="1">
      <alignment horizontal="center"/>
    </xf>
    <xf numFmtId="0" fontId="48" fillId="3" borderId="0" xfId="0" applyFont="1" applyFill="1" applyBorder="1" applyAlignment="1">
      <alignment horizontal="center"/>
    </xf>
    <xf numFmtId="0" fontId="42" fillId="0" borderId="0" xfId="0" applyFont="1" applyAlignment="1">
      <alignment horizontal="center"/>
    </xf>
    <xf numFmtId="0" fontId="26" fillId="3" borderId="13" xfId="0" applyFont="1" applyFill="1" applyBorder="1"/>
    <xf numFmtId="0" fontId="26" fillId="12" borderId="13" xfId="0" applyFont="1" applyFill="1" applyBorder="1" applyAlignment="1">
      <alignment horizontal="center"/>
    </xf>
    <xf numFmtId="0" fontId="26" fillId="12" borderId="13" xfId="0" applyFont="1" applyFill="1" applyBorder="1" applyAlignment="1">
      <alignment horizontal="left"/>
    </xf>
    <xf numFmtId="0" fontId="26" fillId="13" borderId="13" xfId="0" applyFont="1" applyFill="1" applyBorder="1" applyAlignment="1">
      <alignment horizontal="left"/>
    </xf>
    <xf numFmtId="0" fontId="26" fillId="13" borderId="13" xfId="0" applyFont="1" applyFill="1" applyBorder="1"/>
    <xf numFmtId="0" fontId="26" fillId="13" borderId="13" xfId="0" applyFont="1" applyFill="1" applyBorder="1" applyAlignment="1">
      <alignment horizontal="center"/>
    </xf>
    <xf numFmtId="0" fontId="26" fillId="11" borderId="13" xfId="0" applyFont="1" applyFill="1" applyBorder="1" applyAlignment="1">
      <alignment horizontal="left"/>
    </xf>
    <xf numFmtId="0" fontId="26" fillId="11" borderId="13" xfId="0" applyFont="1" applyFill="1" applyBorder="1"/>
    <xf numFmtId="0" fontId="26" fillId="11" borderId="13" xfId="0" applyFont="1" applyFill="1" applyBorder="1" applyAlignment="1">
      <alignment horizontal="center"/>
    </xf>
    <xf numFmtId="0" fontId="43" fillId="2" borderId="9" xfId="0" applyFont="1" applyFill="1" applyBorder="1" applyAlignment="1">
      <alignment horizontal="center"/>
    </xf>
    <xf numFmtId="164" fontId="12" fillId="2" borderId="10" xfId="0" applyNumberFormat="1" applyFont="1" applyFill="1" applyBorder="1" applyAlignment="1">
      <alignment horizontal="center"/>
    </xf>
    <xf numFmtId="49" fontId="22" fillId="0" borderId="0" xfId="0" applyNumberFormat="1" applyFont="1" applyAlignment="1">
      <alignment horizontal="center" vertical="center"/>
    </xf>
    <xf numFmtId="0" fontId="52" fillId="3" borderId="13" xfId="0" applyFont="1" applyFill="1" applyBorder="1" applyAlignment="1">
      <alignment horizontal="center"/>
    </xf>
    <xf numFmtId="0" fontId="52" fillId="0" borderId="13" xfId="0" applyFont="1" applyBorder="1"/>
    <xf numFmtId="0" fontId="52" fillId="0" borderId="13" xfId="0" applyFont="1" applyFill="1" applyBorder="1"/>
    <xf numFmtId="0" fontId="53" fillId="3" borderId="17" xfId="0" applyFont="1" applyFill="1" applyBorder="1" applyAlignment="1">
      <alignment horizontal="right"/>
    </xf>
    <xf numFmtId="164" fontId="2" fillId="11" borderId="27" xfId="0" applyNumberFormat="1" applyFont="1" applyFill="1" applyBorder="1"/>
    <xf numFmtId="164" fontId="5" fillId="11" borderId="28" xfId="0" applyNumberFormat="1" applyFont="1" applyFill="1" applyBorder="1"/>
    <xf numFmtId="0" fontId="8" fillId="0" borderId="13" xfId="0" applyFont="1" applyBorder="1"/>
    <xf numFmtId="0" fontId="5" fillId="7" borderId="14" xfId="0" applyFont="1" applyFill="1" applyBorder="1" applyAlignment="1">
      <alignment horizontal="center"/>
    </xf>
    <xf numFmtId="0" fontId="16" fillId="0" borderId="9" xfId="0" applyFont="1" applyFill="1" applyBorder="1" applyAlignment="1">
      <alignment horizontal="center"/>
    </xf>
    <xf numFmtId="0" fontId="15" fillId="0" borderId="9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164" fontId="12" fillId="0" borderId="10" xfId="0" applyNumberFormat="1" applyFont="1" applyFill="1" applyBorder="1" applyAlignment="1">
      <alignment horizontal="center"/>
    </xf>
    <xf numFmtId="164" fontId="12" fillId="0" borderId="2" xfId="0" applyNumberFormat="1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/>
    </xf>
    <xf numFmtId="164" fontId="50" fillId="0" borderId="2" xfId="0" applyNumberFormat="1" applyFont="1" applyFill="1" applyBorder="1" applyAlignment="1">
      <alignment horizontal="center"/>
    </xf>
    <xf numFmtId="0" fontId="43" fillId="0" borderId="9" xfId="0" applyFont="1" applyFill="1" applyBorder="1" applyAlignment="1">
      <alignment horizontal="center"/>
    </xf>
    <xf numFmtId="164" fontId="43" fillId="0" borderId="2" xfId="0" applyNumberFormat="1" applyFont="1" applyFill="1" applyBorder="1" applyAlignment="1">
      <alignment horizontal="center"/>
    </xf>
    <xf numFmtId="0" fontId="43" fillId="0" borderId="1" xfId="0" applyFont="1" applyFill="1" applyBorder="1" applyAlignment="1">
      <alignment horizontal="center"/>
    </xf>
    <xf numFmtId="49" fontId="22" fillId="14" borderId="0" xfId="0" applyNumberFormat="1" applyFont="1" applyFill="1" applyAlignment="1">
      <alignment horizontal="center"/>
    </xf>
    <xf numFmtId="0" fontId="0" fillId="0" borderId="40" xfId="0" applyFill="1" applyBorder="1"/>
    <xf numFmtId="0" fontId="3" fillId="0" borderId="15" xfId="0" applyFont="1" applyBorder="1"/>
    <xf numFmtId="0" fontId="3" fillId="0" borderId="14" xfId="0" applyFont="1" applyBorder="1"/>
    <xf numFmtId="0" fontId="4" fillId="7" borderId="13" xfId="0" applyFont="1" applyFill="1" applyBorder="1"/>
    <xf numFmtId="165" fontId="8" fillId="8" borderId="13" xfId="0" applyNumberFormat="1" applyFont="1" applyFill="1" applyBorder="1" applyAlignment="1"/>
    <xf numFmtId="164" fontId="2" fillId="11" borderId="41" xfId="0" applyNumberFormat="1" applyFont="1" applyFill="1" applyBorder="1"/>
    <xf numFmtId="164" fontId="5" fillId="11" borderId="42" xfId="0" applyNumberFormat="1" applyFont="1" applyFill="1" applyBorder="1"/>
    <xf numFmtId="164" fontId="2" fillId="2" borderId="27" xfId="0" applyNumberFormat="1" applyFont="1" applyFill="1" applyBorder="1"/>
    <xf numFmtId="164" fontId="5" fillId="2" borderId="28" xfId="0" applyNumberFormat="1" applyFont="1" applyFill="1" applyBorder="1"/>
    <xf numFmtId="165" fontId="4" fillId="2" borderId="0" xfId="0" applyNumberFormat="1" applyFont="1" applyFill="1" applyAlignment="1">
      <alignment horizontal="right"/>
    </xf>
    <xf numFmtId="0" fontId="26" fillId="7" borderId="0" xfId="0" applyFont="1" applyFill="1"/>
    <xf numFmtId="0" fontId="39" fillId="0" borderId="0" xfId="0" applyFont="1"/>
    <xf numFmtId="0" fontId="43" fillId="15" borderId="9" xfId="0" applyFont="1" applyFill="1" applyBorder="1" applyAlignment="1">
      <alignment horizontal="center"/>
    </xf>
    <xf numFmtId="164" fontId="50" fillId="15" borderId="2" xfId="0" applyNumberFormat="1" applyFont="1" applyFill="1" applyBorder="1" applyAlignment="1">
      <alignment horizontal="center"/>
    </xf>
    <xf numFmtId="0" fontId="26" fillId="7" borderId="13" xfId="0" applyFont="1" applyFill="1" applyBorder="1"/>
    <xf numFmtId="164" fontId="2" fillId="0" borderId="27" xfId="0" applyNumberFormat="1" applyFont="1" applyFill="1" applyBorder="1"/>
    <xf numFmtId="164" fontId="5" fillId="0" borderId="28" xfId="0" applyNumberFormat="1" applyFont="1" applyFill="1" applyBorder="1"/>
    <xf numFmtId="164" fontId="2" fillId="0" borderId="8" xfId="0" applyNumberFormat="1" applyFont="1" applyFill="1" applyBorder="1"/>
    <xf numFmtId="164" fontId="5" fillId="0" borderId="11" xfId="0" applyNumberFormat="1" applyFont="1" applyFill="1" applyBorder="1"/>
    <xf numFmtId="164" fontId="5" fillId="0" borderId="12" xfId="0" applyNumberFormat="1" applyFont="1" applyFill="1" applyBorder="1"/>
    <xf numFmtId="164" fontId="2" fillId="0" borderId="7" xfId="0" applyNumberFormat="1" applyFont="1" applyFill="1" applyBorder="1"/>
    <xf numFmtId="0" fontId="25" fillId="0" borderId="0" xfId="0" applyFont="1"/>
    <xf numFmtId="164" fontId="2" fillId="0" borderId="38" xfId="0" applyNumberFormat="1" applyFont="1" applyFill="1" applyBorder="1"/>
    <xf numFmtId="164" fontId="5" fillId="0" borderId="24" xfId="0" applyNumberFormat="1" applyFont="1" applyFill="1" applyBorder="1"/>
    <xf numFmtId="164" fontId="2" fillId="0" borderId="26" xfId="0" applyNumberFormat="1" applyFont="1" applyFill="1" applyBorder="1"/>
    <xf numFmtId="164" fontId="5" fillId="0" borderId="25" xfId="0" applyNumberFormat="1" applyFont="1" applyFill="1" applyBorder="1"/>
    <xf numFmtId="49" fontId="7" fillId="0" borderId="0" xfId="0" applyNumberFormat="1" applyFont="1" applyAlignment="1">
      <alignment horizontal="center" vertical="center"/>
    </xf>
    <xf numFmtId="164" fontId="12" fillId="16" borderId="10" xfId="0" applyNumberFormat="1" applyFont="1" applyFill="1" applyBorder="1" applyAlignment="1">
      <alignment horizontal="center"/>
    </xf>
    <xf numFmtId="0" fontId="15" fillId="16" borderId="9" xfId="0" applyFont="1" applyFill="1" applyBorder="1" applyAlignment="1">
      <alignment horizontal="center"/>
    </xf>
    <xf numFmtId="0" fontId="16" fillId="16" borderId="9" xfId="0" applyFont="1" applyFill="1" applyBorder="1" applyAlignment="1">
      <alignment horizontal="center"/>
    </xf>
    <xf numFmtId="164" fontId="12" fillId="16" borderId="2" xfId="0" applyNumberFormat="1" applyFont="1" applyFill="1" applyBorder="1" applyAlignment="1">
      <alignment horizontal="center"/>
    </xf>
    <xf numFmtId="164" fontId="13" fillId="0" borderId="26" xfId="0" applyNumberFormat="1" applyFont="1" applyFill="1" applyBorder="1" applyAlignment="1">
      <alignment horizontal="center" vertical="center"/>
    </xf>
    <xf numFmtId="164" fontId="13" fillId="0" borderId="25" xfId="0" applyNumberFormat="1" applyFont="1" applyFill="1" applyBorder="1" applyAlignment="1">
      <alignment horizontal="center" vertical="center"/>
    </xf>
    <xf numFmtId="164" fontId="13" fillId="0" borderId="30" xfId="0" applyNumberFormat="1" applyFont="1" applyFill="1" applyBorder="1" applyAlignment="1">
      <alignment horizontal="center" vertical="center"/>
    </xf>
    <xf numFmtId="164" fontId="13" fillId="0" borderId="31" xfId="0" applyNumberFormat="1" applyFont="1" applyFill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4" fillId="12" borderId="1" xfId="0" applyFont="1" applyFill="1" applyBorder="1" applyAlignment="1">
      <alignment horizontal="center" vertical="center"/>
    </xf>
    <xf numFmtId="0" fontId="14" fillId="12" borderId="26" xfId="0" applyFont="1" applyFill="1" applyBorder="1" applyAlignment="1">
      <alignment horizontal="center" vertical="center"/>
    </xf>
    <xf numFmtId="0" fontId="19" fillId="12" borderId="18" xfId="0" applyFont="1" applyFill="1" applyBorder="1" applyAlignment="1">
      <alignment horizontal="center" vertical="center"/>
    </xf>
    <xf numFmtId="0" fontId="19" fillId="12" borderId="19" xfId="0" applyFont="1" applyFill="1" applyBorder="1" applyAlignment="1">
      <alignment horizontal="center" vertical="center"/>
    </xf>
    <xf numFmtId="164" fontId="13" fillId="3" borderId="26" xfId="0" applyNumberFormat="1" applyFont="1" applyFill="1" applyBorder="1" applyAlignment="1">
      <alignment horizontal="center" vertical="center"/>
    </xf>
    <xf numFmtId="164" fontId="13" fillId="3" borderId="25" xfId="0" applyNumberFormat="1" applyFont="1" applyFill="1" applyBorder="1" applyAlignment="1">
      <alignment horizontal="center" vertical="center"/>
    </xf>
    <xf numFmtId="164" fontId="13" fillId="3" borderId="30" xfId="0" applyNumberFormat="1" applyFont="1" applyFill="1" applyBorder="1" applyAlignment="1">
      <alignment horizontal="center" vertical="center"/>
    </xf>
    <xf numFmtId="164" fontId="13" fillId="3" borderId="31" xfId="0" applyNumberFormat="1" applyFont="1" applyFill="1" applyBorder="1" applyAlignment="1">
      <alignment horizontal="center" vertical="center"/>
    </xf>
    <xf numFmtId="0" fontId="14" fillId="7" borderId="29" xfId="0" applyFont="1" applyFill="1" applyBorder="1" applyAlignment="1">
      <alignment horizontal="center" vertical="center"/>
    </xf>
    <xf numFmtId="0" fontId="14" fillId="7" borderId="22" xfId="0" applyFont="1" applyFill="1" applyBorder="1" applyAlignment="1">
      <alignment horizontal="center" vertical="center"/>
    </xf>
    <xf numFmtId="0" fontId="19" fillId="7" borderId="18" xfId="0" applyFont="1" applyFill="1" applyBorder="1" applyAlignment="1">
      <alignment horizontal="center" vertical="center"/>
    </xf>
    <xf numFmtId="0" fontId="19" fillId="7" borderId="19" xfId="0" applyFont="1" applyFill="1" applyBorder="1" applyAlignment="1">
      <alignment horizontal="center" vertical="center"/>
    </xf>
    <xf numFmtId="164" fontId="13" fillId="11" borderId="26" xfId="0" applyNumberFormat="1" applyFont="1" applyFill="1" applyBorder="1" applyAlignment="1">
      <alignment horizontal="center" vertical="center"/>
    </xf>
    <xf numFmtId="164" fontId="13" fillId="11" borderId="25" xfId="0" applyNumberFormat="1" applyFont="1" applyFill="1" applyBorder="1" applyAlignment="1">
      <alignment horizontal="center" vertical="center"/>
    </xf>
    <xf numFmtId="164" fontId="13" fillId="12" borderId="30" xfId="0" applyNumberFormat="1" applyFont="1" applyFill="1" applyBorder="1" applyAlignment="1">
      <alignment horizontal="center" vertical="center"/>
    </xf>
    <xf numFmtId="164" fontId="13" fillId="12" borderId="31" xfId="0" applyNumberFormat="1" applyFont="1" applyFill="1" applyBorder="1" applyAlignment="1">
      <alignment horizontal="center" vertical="center"/>
    </xf>
    <xf numFmtId="164" fontId="13" fillId="8" borderId="26" xfId="0" applyNumberFormat="1" applyFont="1" applyFill="1" applyBorder="1" applyAlignment="1">
      <alignment horizontal="center" vertical="center"/>
    </xf>
    <xf numFmtId="164" fontId="13" fillId="8" borderId="25" xfId="0" applyNumberFormat="1" applyFont="1" applyFill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164" fontId="13" fillId="11" borderId="30" xfId="0" applyNumberFormat="1" applyFont="1" applyFill="1" applyBorder="1" applyAlignment="1">
      <alignment horizontal="center" vertical="center"/>
    </xf>
    <xf numFmtId="164" fontId="13" fillId="11" borderId="31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166" fontId="12" fillId="3" borderId="32" xfId="0" applyNumberFormat="1" applyFont="1" applyFill="1" applyBorder="1" applyAlignment="1">
      <alignment horizontal="center" vertical="center"/>
    </xf>
    <xf numFmtId="166" fontId="12" fillId="3" borderId="17" xfId="0" applyNumberFormat="1" applyFont="1" applyFill="1" applyBorder="1" applyAlignment="1">
      <alignment horizontal="center" vertical="center"/>
    </xf>
    <xf numFmtId="166" fontId="12" fillId="3" borderId="18" xfId="0" applyNumberFormat="1" applyFont="1" applyFill="1" applyBorder="1" applyAlignment="1">
      <alignment horizontal="center" vertical="center"/>
    </xf>
    <xf numFmtId="166" fontId="12" fillId="3" borderId="19" xfId="0" applyNumberFormat="1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16" fontId="14" fillId="0" borderId="2" xfId="0" applyNumberFormat="1" applyFont="1" applyBorder="1" applyAlignment="1">
      <alignment horizontal="center" vertical="center"/>
    </xf>
    <xf numFmtId="166" fontId="12" fillId="3" borderId="16" xfId="0" applyNumberFormat="1" applyFont="1" applyFill="1" applyBorder="1" applyAlignment="1">
      <alignment horizontal="center" vertical="center"/>
    </xf>
    <xf numFmtId="164" fontId="3" fillId="0" borderId="29" xfId="0" applyNumberFormat="1" applyFont="1" applyBorder="1" applyAlignment="1">
      <alignment horizontal="center" vertical="center"/>
    </xf>
    <xf numFmtId="164" fontId="3" fillId="0" borderId="39" xfId="0" applyNumberFormat="1" applyFont="1" applyBorder="1" applyAlignment="1">
      <alignment horizontal="center" vertical="center"/>
    </xf>
    <xf numFmtId="164" fontId="27" fillId="0" borderId="26" xfId="0" applyNumberFormat="1" applyFont="1" applyBorder="1" applyAlignment="1">
      <alignment horizontal="center" vertical="center"/>
    </xf>
    <xf numFmtId="164" fontId="27" fillId="0" borderId="24" xfId="0" applyNumberFormat="1" applyFont="1" applyBorder="1" applyAlignment="1">
      <alignment horizontal="center" vertical="center"/>
    </xf>
    <xf numFmtId="164" fontId="27" fillId="0" borderId="25" xfId="0" applyNumberFormat="1" applyFont="1" applyBorder="1" applyAlignment="1">
      <alignment horizontal="center" vertical="center"/>
    </xf>
    <xf numFmtId="164" fontId="3" fillId="0" borderId="33" xfId="0" applyNumberFormat="1" applyFont="1" applyBorder="1" applyAlignment="1">
      <alignment horizontal="center" vertical="center"/>
    </xf>
    <xf numFmtId="164" fontId="3" fillId="0" borderId="34" xfId="0" applyNumberFormat="1" applyFont="1" applyBorder="1" applyAlignment="1">
      <alignment horizontal="center" vertical="center"/>
    </xf>
    <xf numFmtId="164" fontId="3" fillId="0" borderId="22" xfId="0" applyNumberFormat="1" applyFont="1" applyBorder="1" applyAlignment="1">
      <alignment horizontal="center" vertical="center"/>
    </xf>
    <xf numFmtId="164" fontId="3" fillId="0" borderId="23" xfId="0" applyNumberFormat="1" applyFont="1" applyBorder="1" applyAlignment="1">
      <alignment horizontal="center" vertical="center"/>
    </xf>
    <xf numFmtId="164" fontId="3" fillId="0" borderId="35" xfId="0" applyNumberFormat="1" applyFont="1" applyBorder="1" applyAlignment="1">
      <alignment horizontal="center" vertical="center"/>
    </xf>
    <xf numFmtId="164" fontId="3" fillId="0" borderId="36" xfId="0" applyNumberFormat="1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6" fillId="0" borderId="37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37" fillId="9" borderId="12" xfId="0" applyFont="1" applyFill="1" applyBorder="1" applyAlignment="1">
      <alignment horizontal="center" vertical="center"/>
    </xf>
    <xf numFmtId="0" fontId="21" fillId="9" borderId="8" xfId="0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0" fontId="44" fillId="10" borderId="1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99"/>
      <color rgb="FFFF6699"/>
      <color rgb="FF33CC33"/>
      <color rgb="FFCCFF99"/>
      <color rgb="FF99FF66"/>
      <color rgb="FF008000"/>
      <color rgb="FF99CCFF"/>
      <color rgb="FFFFFF66"/>
      <color rgb="FFCC99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7"/>
  <sheetViews>
    <sheetView showGridLines="0" tabSelected="1" zoomScale="90" zoomScaleNormal="90" workbookViewId="0">
      <pane ySplit="5" topLeftCell="A6" activePane="bottomLeft" state="frozen"/>
      <selection pane="bottomLeft" activeCell="AF12" sqref="AF12"/>
    </sheetView>
  </sheetViews>
  <sheetFormatPr defaultColWidth="8.7109375" defaultRowHeight="17.25" x14ac:dyDescent="0.3"/>
  <cols>
    <col min="1" max="1" width="3.42578125" style="78" customWidth="1"/>
    <col min="2" max="3" width="6" style="36" customWidth="1"/>
    <col min="4" max="4" width="12.5703125" style="36" customWidth="1"/>
    <col min="5" max="5" width="0.85546875" style="34" customWidth="1"/>
    <col min="6" max="6" width="4.140625" style="35" customWidth="1"/>
    <col min="7" max="21" width="4.5703125" style="36" customWidth="1"/>
    <col min="22" max="25" width="4.42578125" style="36" bestFit="1" customWidth="1"/>
    <col min="26" max="26" width="5.7109375" style="36" bestFit="1" customWidth="1"/>
    <col min="27" max="27" width="4.42578125" style="36" bestFit="1" customWidth="1"/>
    <col min="28" max="28" width="5.7109375" style="36" bestFit="1" customWidth="1"/>
    <col min="29" max="29" width="5.5703125" style="36" customWidth="1"/>
    <col min="30" max="16384" width="8.7109375" style="36"/>
  </cols>
  <sheetData>
    <row r="1" spans="1:28" x14ac:dyDescent="0.3">
      <c r="B1" s="32" t="str">
        <f>'Podle ELO'!A1</f>
        <v>Otevřený klubový přebor "Klubu přátel šachu ve Frýdku-Místku"</v>
      </c>
      <c r="C1" s="119"/>
      <c r="D1" s="33"/>
      <c r="F1" s="115"/>
      <c r="R1" s="37" t="str">
        <f>'Podle ELO'!Q1</f>
        <v>2017 podzimní část</v>
      </c>
    </row>
    <row r="2" spans="1:28" x14ac:dyDescent="0.3">
      <c r="B2" s="32"/>
      <c r="C2" s="126"/>
      <c r="D2" s="33"/>
      <c r="F2" s="115"/>
    </row>
    <row r="3" spans="1:28" ht="18" thickBot="1" x14ac:dyDescent="0.35">
      <c r="A3" s="91" t="s">
        <v>76</v>
      </c>
      <c r="B3" s="92"/>
      <c r="C3" s="92"/>
      <c r="D3" s="92"/>
    </row>
    <row r="4" spans="1:28" s="40" customFormat="1" x14ac:dyDescent="0.3">
      <c r="A4" s="81"/>
      <c r="B4" s="363" t="s">
        <v>2</v>
      </c>
      <c r="C4" s="364"/>
      <c r="D4" s="38" t="s">
        <v>3</v>
      </c>
      <c r="E4" s="39"/>
      <c r="F4" s="113" t="s">
        <v>15</v>
      </c>
      <c r="G4" s="365" t="s">
        <v>4</v>
      </c>
      <c r="H4" s="364"/>
      <c r="I4" s="363" t="s">
        <v>5</v>
      </c>
      <c r="J4" s="364"/>
      <c r="K4" s="363" t="s">
        <v>6</v>
      </c>
      <c r="L4" s="364"/>
      <c r="M4" s="363" t="s">
        <v>7</v>
      </c>
      <c r="N4" s="364"/>
      <c r="O4" s="363" t="s">
        <v>8</v>
      </c>
      <c r="P4" s="364"/>
      <c r="Q4" s="363" t="s">
        <v>9</v>
      </c>
      <c r="R4" s="364"/>
      <c r="S4" s="363" t="s">
        <v>10</v>
      </c>
      <c r="T4" s="364"/>
      <c r="U4" s="363" t="s">
        <v>11</v>
      </c>
      <c r="V4" s="364"/>
      <c r="W4" s="363" t="s">
        <v>12</v>
      </c>
      <c r="X4" s="364"/>
      <c r="Y4" s="363" t="s">
        <v>13</v>
      </c>
      <c r="Z4" s="364"/>
      <c r="AA4" s="363" t="s">
        <v>14</v>
      </c>
      <c r="AB4" s="364"/>
    </row>
    <row r="5" spans="1:28" s="40" customFormat="1" ht="18" thickBot="1" x14ac:dyDescent="0.35">
      <c r="A5" s="82"/>
      <c r="B5" s="127" t="s">
        <v>125</v>
      </c>
      <c r="C5" s="128" t="s">
        <v>126</v>
      </c>
      <c r="D5" s="77" t="s">
        <v>1</v>
      </c>
      <c r="E5" s="41"/>
      <c r="F5" s="114" t="s">
        <v>75</v>
      </c>
      <c r="G5" s="359" t="str">
        <f>'Podle ELO'!F4</f>
        <v>12.9.</v>
      </c>
      <c r="H5" s="360"/>
      <c r="I5" s="359" t="str">
        <f>'Podle ELO'!H4</f>
        <v>19.9.</v>
      </c>
      <c r="J5" s="360"/>
      <c r="K5" s="359" t="str">
        <f>'Podle ELO'!J4</f>
        <v>26.9.</v>
      </c>
      <c r="L5" s="360"/>
      <c r="M5" s="359" t="str">
        <f>'Podle ELO'!L4</f>
        <v>3.10.</v>
      </c>
      <c r="N5" s="360"/>
      <c r="O5" s="359" t="str">
        <f>'Podle ELO'!N4</f>
        <v>17.10.</v>
      </c>
      <c r="P5" s="360"/>
      <c r="Q5" s="359" t="str">
        <f>'Podle ELO'!P4</f>
        <v>24.10.</v>
      </c>
      <c r="R5" s="360"/>
      <c r="S5" s="359" t="str">
        <f>'Podle ELO'!R4</f>
        <v>31.10.</v>
      </c>
      <c r="T5" s="360"/>
      <c r="U5" s="359" t="str">
        <f>'Podle ELO'!T4</f>
        <v>14.11.</v>
      </c>
      <c r="V5" s="360"/>
      <c r="W5" s="359" t="str">
        <f>'Podle ELO'!V4</f>
        <v>21.11.</v>
      </c>
      <c r="X5" s="360"/>
      <c r="Y5" s="359" t="str">
        <f>'Podle ELO'!X4</f>
        <v>5.12.</v>
      </c>
      <c r="Z5" s="360"/>
      <c r="AA5" s="359" t="str">
        <f>'Podle ELO'!Z4</f>
        <v>12.12.</v>
      </c>
      <c r="AB5" s="360"/>
    </row>
    <row r="6" spans="1:28" x14ac:dyDescent="0.3">
      <c r="A6" s="339" t="s">
        <v>19</v>
      </c>
      <c r="B6" s="349">
        <v>2</v>
      </c>
      <c r="C6" s="350"/>
      <c r="D6" s="89" t="s">
        <v>245</v>
      </c>
      <c r="E6" s="54"/>
      <c r="F6" s="351">
        <v>1</v>
      </c>
      <c r="G6" s="48">
        <v>7</v>
      </c>
      <c r="H6" s="357">
        <v>2</v>
      </c>
      <c r="I6" s="294">
        <v>6</v>
      </c>
      <c r="J6" s="357">
        <v>3</v>
      </c>
      <c r="K6" s="293">
        <v>1</v>
      </c>
      <c r="L6" s="357">
        <v>4</v>
      </c>
      <c r="M6" s="294">
        <v>24</v>
      </c>
      <c r="N6" s="357">
        <v>5</v>
      </c>
      <c r="O6" s="293">
        <v>3</v>
      </c>
      <c r="P6" s="357">
        <v>6</v>
      </c>
      <c r="Q6" s="294">
        <v>4</v>
      </c>
      <c r="R6" s="357">
        <v>7</v>
      </c>
      <c r="S6" s="298">
        <v>3</v>
      </c>
      <c r="T6" s="357">
        <v>8</v>
      </c>
      <c r="U6" s="294">
        <v>1</v>
      </c>
      <c r="V6" s="357">
        <v>8</v>
      </c>
      <c r="W6" s="294"/>
      <c r="X6" s="335"/>
      <c r="Y6" s="294"/>
      <c r="Z6" s="335"/>
      <c r="AA6" s="293"/>
      <c r="AB6" s="335"/>
    </row>
    <row r="7" spans="1:28" ht="18" thickBot="1" x14ac:dyDescent="0.35">
      <c r="A7" s="340"/>
      <c r="B7" s="129">
        <v>1913</v>
      </c>
      <c r="C7" s="133">
        <v>1925</v>
      </c>
      <c r="D7" s="90" t="s">
        <v>246</v>
      </c>
      <c r="E7" s="55"/>
      <c r="F7" s="352"/>
      <c r="G7" s="46">
        <v>1</v>
      </c>
      <c r="H7" s="358"/>
      <c r="I7" s="296">
        <v>1</v>
      </c>
      <c r="J7" s="358"/>
      <c r="K7" s="296">
        <v>1</v>
      </c>
      <c r="L7" s="358"/>
      <c r="M7" s="297">
        <v>1</v>
      </c>
      <c r="N7" s="358"/>
      <c r="O7" s="296">
        <v>1</v>
      </c>
      <c r="P7" s="358"/>
      <c r="Q7" s="296">
        <v>1</v>
      </c>
      <c r="R7" s="358"/>
      <c r="S7" s="297">
        <v>1</v>
      </c>
      <c r="T7" s="358"/>
      <c r="U7" s="297">
        <v>0</v>
      </c>
      <c r="V7" s="358"/>
      <c r="W7" s="297"/>
      <c r="X7" s="336"/>
      <c r="Y7" s="297"/>
      <c r="Z7" s="336"/>
      <c r="AA7" s="297"/>
      <c r="AB7" s="336"/>
    </row>
    <row r="8" spans="1:28" x14ac:dyDescent="0.3">
      <c r="A8" s="339" t="s">
        <v>20</v>
      </c>
      <c r="B8" s="349">
        <v>1</v>
      </c>
      <c r="C8" s="350"/>
      <c r="D8" s="89" t="s">
        <v>303</v>
      </c>
      <c r="E8" s="54"/>
      <c r="F8" s="351">
        <v>1</v>
      </c>
      <c r="G8" s="298">
        <v>12</v>
      </c>
      <c r="H8" s="345">
        <v>2</v>
      </c>
      <c r="I8" s="298">
        <v>8</v>
      </c>
      <c r="J8" s="357">
        <v>3</v>
      </c>
      <c r="K8" s="294">
        <v>2</v>
      </c>
      <c r="L8" s="361">
        <v>3</v>
      </c>
      <c r="M8" s="294">
        <v>13</v>
      </c>
      <c r="N8" s="355">
        <v>4</v>
      </c>
      <c r="O8" s="293">
        <v>6</v>
      </c>
      <c r="P8" s="355">
        <v>5</v>
      </c>
      <c r="Q8" s="294">
        <v>3</v>
      </c>
      <c r="R8" s="355">
        <v>6</v>
      </c>
      <c r="S8" s="294">
        <v>6</v>
      </c>
      <c r="T8" s="355">
        <v>7</v>
      </c>
      <c r="U8" s="293">
        <v>2</v>
      </c>
      <c r="V8" s="357">
        <v>8</v>
      </c>
      <c r="W8" s="298"/>
      <c r="X8" s="335"/>
      <c r="Y8" s="295"/>
      <c r="Z8" s="335"/>
      <c r="AA8" s="298"/>
      <c r="AB8" s="335"/>
    </row>
    <row r="9" spans="1:28" ht="18" thickBot="1" x14ac:dyDescent="0.35">
      <c r="A9" s="340"/>
      <c r="B9" s="129">
        <v>2154</v>
      </c>
      <c r="C9" s="133">
        <v>2161</v>
      </c>
      <c r="D9" s="90" t="s">
        <v>244</v>
      </c>
      <c r="E9" s="55"/>
      <c r="F9" s="352"/>
      <c r="G9" s="296">
        <v>1</v>
      </c>
      <c r="H9" s="346"/>
      <c r="I9" s="296">
        <v>1</v>
      </c>
      <c r="J9" s="358"/>
      <c r="K9" s="296">
        <v>0</v>
      </c>
      <c r="L9" s="362"/>
      <c r="M9" s="296">
        <v>1</v>
      </c>
      <c r="N9" s="356"/>
      <c r="O9" s="296">
        <v>1</v>
      </c>
      <c r="P9" s="356"/>
      <c r="Q9" s="296">
        <v>1</v>
      </c>
      <c r="R9" s="356"/>
      <c r="S9" s="296">
        <v>1</v>
      </c>
      <c r="T9" s="356"/>
      <c r="U9" s="296">
        <v>1</v>
      </c>
      <c r="V9" s="358"/>
      <c r="W9" s="296"/>
      <c r="X9" s="336"/>
      <c r="Y9" s="297"/>
      <c r="Z9" s="336"/>
      <c r="AA9" s="297"/>
      <c r="AB9" s="336"/>
    </row>
    <row r="10" spans="1:28" x14ac:dyDescent="0.3">
      <c r="A10" s="339" t="s">
        <v>21</v>
      </c>
      <c r="B10" s="349">
        <v>8</v>
      </c>
      <c r="C10" s="350"/>
      <c r="D10" s="89" t="s">
        <v>183</v>
      </c>
      <c r="E10" s="54"/>
      <c r="F10" s="351">
        <v>1</v>
      </c>
      <c r="G10" s="293">
        <v>4</v>
      </c>
      <c r="H10" s="347">
        <v>1.5</v>
      </c>
      <c r="I10" s="294">
        <v>1</v>
      </c>
      <c r="J10" s="337">
        <v>1.5</v>
      </c>
      <c r="K10" s="293">
        <v>10</v>
      </c>
      <c r="L10" s="345">
        <v>2.5</v>
      </c>
      <c r="M10" s="294">
        <v>4</v>
      </c>
      <c r="N10" s="353">
        <v>3</v>
      </c>
      <c r="O10" s="332">
        <v>14</v>
      </c>
      <c r="P10" s="353">
        <v>4</v>
      </c>
      <c r="Q10" s="294">
        <v>7</v>
      </c>
      <c r="R10" s="353">
        <v>5</v>
      </c>
      <c r="S10" s="293">
        <v>1</v>
      </c>
      <c r="T10" s="353">
        <v>5</v>
      </c>
      <c r="U10" s="293">
        <v>5</v>
      </c>
      <c r="V10" s="355">
        <v>6</v>
      </c>
      <c r="W10" s="294"/>
      <c r="X10" s="337"/>
      <c r="Y10" s="298"/>
      <c r="Z10" s="337"/>
      <c r="AA10" s="294"/>
      <c r="AB10" s="337"/>
    </row>
    <row r="11" spans="1:28" ht="18" thickBot="1" x14ac:dyDescent="0.35">
      <c r="A11" s="340"/>
      <c r="B11" s="129">
        <v>1678</v>
      </c>
      <c r="C11" s="133">
        <v>1693</v>
      </c>
      <c r="D11" s="90" t="s">
        <v>184</v>
      </c>
      <c r="E11" s="55"/>
      <c r="F11" s="352"/>
      <c r="G11" s="47">
        <v>0.5</v>
      </c>
      <c r="H11" s="348"/>
      <c r="I11" s="297">
        <v>0</v>
      </c>
      <c r="J11" s="338"/>
      <c r="K11" s="296">
        <v>1</v>
      </c>
      <c r="L11" s="346"/>
      <c r="M11" s="296">
        <v>0.5</v>
      </c>
      <c r="N11" s="354"/>
      <c r="O11" s="334">
        <v>1</v>
      </c>
      <c r="P11" s="354"/>
      <c r="Q11" s="297">
        <v>1</v>
      </c>
      <c r="R11" s="354"/>
      <c r="S11" s="296">
        <v>0</v>
      </c>
      <c r="T11" s="354"/>
      <c r="U11" s="297">
        <v>1</v>
      </c>
      <c r="V11" s="356"/>
      <c r="W11" s="296"/>
      <c r="X11" s="338"/>
      <c r="Y11" s="297"/>
      <c r="Z11" s="338"/>
      <c r="AA11" s="297"/>
      <c r="AB11" s="338"/>
    </row>
    <row r="12" spans="1:28" x14ac:dyDescent="0.3">
      <c r="A12" s="339" t="s">
        <v>22</v>
      </c>
      <c r="B12" s="349">
        <v>4</v>
      </c>
      <c r="C12" s="350"/>
      <c r="D12" s="89" t="s">
        <v>247</v>
      </c>
      <c r="E12" s="54"/>
      <c r="F12" s="351">
        <v>1</v>
      </c>
      <c r="G12" s="43">
        <v>8</v>
      </c>
      <c r="H12" s="345">
        <v>1.5</v>
      </c>
      <c r="I12" s="293">
        <v>12</v>
      </c>
      <c r="J12" s="355">
        <v>2.5</v>
      </c>
      <c r="K12" s="293">
        <v>3</v>
      </c>
      <c r="L12" s="355">
        <v>3.5</v>
      </c>
      <c r="M12" s="298">
        <v>8</v>
      </c>
      <c r="N12" s="355">
        <v>4</v>
      </c>
      <c r="O12" s="294">
        <v>13</v>
      </c>
      <c r="P12" s="355">
        <v>5</v>
      </c>
      <c r="Q12" s="298">
        <v>2</v>
      </c>
      <c r="R12" s="353">
        <v>5</v>
      </c>
      <c r="S12" s="282" t="s">
        <v>210</v>
      </c>
      <c r="T12" s="353">
        <v>5</v>
      </c>
      <c r="U12" s="294">
        <v>9</v>
      </c>
      <c r="V12" s="355">
        <v>6</v>
      </c>
      <c r="W12" s="294"/>
      <c r="X12" s="337"/>
      <c r="Y12" s="298"/>
      <c r="Z12" s="337"/>
      <c r="AA12" s="298"/>
      <c r="AB12" s="335"/>
    </row>
    <row r="13" spans="1:28" ht="18" thickBot="1" x14ac:dyDescent="0.35">
      <c r="A13" s="340"/>
      <c r="B13" s="129">
        <v>1828</v>
      </c>
      <c r="C13" s="133">
        <v>1871</v>
      </c>
      <c r="D13" s="90" t="s">
        <v>249</v>
      </c>
      <c r="E13" s="55"/>
      <c r="F13" s="352"/>
      <c r="G13" s="47">
        <v>0.5</v>
      </c>
      <c r="H13" s="346"/>
      <c r="I13" s="297">
        <v>1</v>
      </c>
      <c r="J13" s="356"/>
      <c r="K13" s="297">
        <v>1</v>
      </c>
      <c r="L13" s="356"/>
      <c r="M13" s="297">
        <v>0.5</v>
      </c>
      <c r="N13" s="356"/>
      <c r="O13" s="296">
        <v>1</v>
      </c>
      <c r="P13" s="356"/>
      <c r="Q13" s="297">
        <v>0</v>
      </c>
      <c r="R13" s="354"/>
      <c r="S13" s="283">
        <v>0</v>
      </c>
      <c r="T13" s="354"/>
      <c r="U13" s="297">
        <v>1</v>
      </c>
      <c r="V13" s="356"/>
      <c r="W13" s="296"/>
      <c r="X13" s="338"/>
      <c r="Y13" s="297"/>
      <c r="Z13" s="338"/>
      <c r="AA13" s="297"/>
      <c r="AB13" s="336"/>
    </row>
    <row r="14" spans="1:28" x14ac:dyDescent="0.3">
      <c r="A14" s="339" t="s">
        <v>23</v>
      </c>
      <c r="B14" s="349">
        <v>3</v>
      </c>
      <c r="C14" s="350"/>
      <c r="D14" s="89" t="s">
        <v>84</v>
      </c>
      <c r="E14" s="54"/>
      <c r="F14" s="351">
        <v>1</v>
      </c>
      <c r="G14" s="333">
        <v>5</v>
      </c>
      <c r="H14" s="357">
        <v>2</v>
      </c>
      <c r="I14" s="294">
        <v>13</v>
      </c>
      <c r="J14" s="357">
        <v>3</v>
      </c>
      <c r="K14" s="294">
        <v>4</v>
      </c>
      <c r="L14" s="361">
        <v>3</v>
      </c>
      <c r="M14" s="293">
        <v>15</v>
      </c>
      <c r="N14" s="355">
        <v>4</v>
      </c>
      <c r="O14" s="294">
        <v>2</v>
      </c>
      <c r="P14" s="353">
        <v>4</v>
      </c>
      <c r="Q14" s="298">
        <v>1</v>
      </c>
      <c r="R14" s="335">
        <v>4</v>
      </c>
      <c r="S14" s="293">
        <v>2</v>
      </c>
      <c r="T14" s="335">
        <v>4</v>
      </c>
      <c r="U14" s="294">
        <v>7</v>
      </c>
      <c r="V14" s="353">
        <v>5</v>
      </c>
      <c r="W14" s="295"/>
      <c r="X14" s="335"/>
      <c r="Y14" s="294"/>
      <c r="Z14" s="337"/>
      <c r="AA14" s="295"/>
      <c r="AB14" s="335"/>
    </row>
    <row r="15" spans="1:28" ht="18" thickBot="1" x14ac:dyDescent="0.35">
      <c r="A15" s="340"/>
      <c r="B15" s="129">
        <v>1906</v>
      </c>
      <c r="C15" s="133">
        <v>1901</v>
      </c>
      <c r="D15" s="90" t="s">
        <v>85</v>
      </c>
      <c r="E15" s="55"/>
      <c r="F15" s="352"/>
      <c r="G15" s="331">
        <v>1</v>
      </c>
      <c r="H15" s="358"/>
      <c r="I15" s="296">
        <v>1</v>
      </c>
      <c r="J15" s="358"/>
      <c r="K15" s="297">
        <v>0</v>
      </c>
      <c r="L15" s="362"/>
      <c r="M15" s="296">
        <v>1</v>
      </c>
      <c r="N15" s="356"/>
      <c r="O15" s="297">
        <v>0</v>
      </c>
      <c r="P15" s="354"/>
      <c r="Q15" s="297">
        <v>0</v>
      </c>
      <c r="R15" s="336"/>
      <c r="S15" s="297">
        <v>0</v>
      </c>
      <c r="T15" s="336"/>
      <c r="U15" s="296">
        <v>1</v>
      </c>
      <c r="V15" s="354"/>
      <c r="W15" s="297"/>
      <c r="X15" s="336"/>
      <c r="Y15" s="296"/>
      <c r="Z15" s="338"/>
      <c r="AA15" s="297"/>
      <c r="AB15" s="336"/>
    </row>
    <row r="16" spans="1:28" x14ac:dyDescent="0.3">
      <c r="A16" s="339" t="s">
        <v>24</v>
      </c>
      <c r="B16" s="349">
        <v>6</v>
      </c>
      <c r="C16" s="350"/>
      <c r="D16" s="89" t="s">
        <v>320</v>
      </c>
      <c r="E16" s="54"/>
      <c r="F16" s="351">
        <v>1</v>
      </c>
      <c r="G16" s="43">
        <v>10</v>
      </c>
      <c r="H16" s="345">
        <v>2</v>
      </c>
      <c r="I16" s="298">
        <v>2</v>
      </c>
      <c r="J16" s="335">
        <v>2</v>
      </c>
      <c r="K16" s="294">
        <v>5</v>
      </c>
      <c r="L16" s="345">
        <v>2.5</v>
      </c>
      <c r="M16" s="293">
        <v>12</v>
      </c>
      <c r="N16" s="353">
        <v>3</v>
      </c>
      <c r="O16" s="294">
        <v>1</v>
      </c>
      <c r="P16" s="337">
        <v>3</v>
      </c>
      <c r="Q16" s="332">
        <v>20</v>
      </c>
      <c r="R16" s="335">
        <v>4</v>
      </c>
      <c r="S16" s="333">
        <v>1</v>
      </c>
      <c r="T16" s="335">
        <v>4</v>
      </c>
      <c r="U16" s="294">
        <v>11</v>
      </c>
      <c r="V16" s="353">
        <v>5</v>
      </c>
      <c r="W16" s="300"/>
      <c r="X16" s="337"/>
      <c r="Y16" s="293"/>
      <c r="Z16" s="337"/>
      <c r="AA16" s="298"/>
      <c r="AB16" s="337"/>
    </row>
    <row r="17" spans="1:28" ht="18" thickBot="1" x14ac:dyDescent="0.35">
      <c r="A17" s="340"/>
      <c r="B17" s="129">
        <v>1763</v>
      </c>
      <c r="C17" s="133">
        <v>1756</v>
      </c>
      <c r="D17" s="90" t="s">
        <v>321</v>
      </c>
      <c r="E17" s="55"/>
      <c r="F17" s="352"/>
      <c r="G17" s="46">
        <v>1</v>
      </c>
      <c r="H17" s="346"/>
      <c r="I17" s="296">
        <v>0</v>
      </c>
      <c r="J17" s="336"/>
      <c r="K17" s="296">
        <v>0.5</v>
      </c>
      <c r="L17" s="346"/>
      <c r="M17" s="297">
        <v>0.5</v>
      </c>
      <c r="N17" s="354"/>
      <c r="O17" s="297">
        <v>0</v>
      </c>
      <c r="P17" s="338"/>
      <c r="Q17" s="334">
        <v>1</v>
      </c>
      <c r="R17" s="336"/>
      <c r="S17" s="331">
        <v>0</v>
      </c>
      <c r="T17" s="336"/>
      <c r="U17" s="296">
        <v>1</v>
      </c>
      <c r="V17" s="354"/>
      <c r="W17" s="296"/>
      <c r="X17" s="338"/>
      <c r="Y17" s="297"/>
      <c r="Z17" s="338"/>
      <c r="AA17" s="299"/>
      <c r="AB17" s="338"/>
    </row>
    <row r="18" spans="1:28" x14ac:dyDescent="0.3">
      <c r="A18" s="339" t="s">
        <v>25</v>
      </c>
      <c r="B18" s="349">
        <v>9</v>
      </c>
      <c r="C18" s="350"/>
      <c r="D18" s="89" t="s">
        <v>323</v>
      </c>
      <c r="E18" s="54"/>
      <c r="F18" s="351">
        <v>1</v>
      </c>
      <c r="G18" s="43">
        <v>5</v>
      </c>
      <c r="H18" s="345">
        <v>1</v>
      </c>
      <c r="I18" s="298">
        <v>11</v>
      </c>
      <c r="J18" s="345">
        <v>2</v>
      </c>
      <c r="K18" s="282" t="s">
        <v>210</v>
      </c>
      <c r="L18" s="345">
        <v>2</v>
      </c>
      <c r="M18" s="298">
        <v>16</v>
      </c>
      <c r="N18" s="353">
        <v>3</v>
      </c>
      <c r="O18" s="295">
        <v>12</v>
      </c>
      <c r="P18" s="353">
        <v>4</v>
      </c>
      <c r="Q18" s="293">
        <v>5</v>
      </c>
      <c r="R18" s="353">
        <v>5</v>
      </c>
      <c r="S18" s="282" t="s">
        <v>210</v>
      </c>
      <c r="T18" s="353">
        <v>5</v>
      </c>
      <c r="U18" s="298">
        <v>4</v>
      </c>
      <c r="V18" s="353">
        <v>5</v>
      </c>
      <c r="W18" s="298"/>
      <c r="X18" s="337"/>
      <c r="Y18" s="294"/>
      <c r="Z18" s="337"/>
      <c r="AA18" s="295"/>
      <c r="AB18" s="335"/>
    </row>
    <row r="19" spans="1:28" ht="18" thickBot="1" x14ac:dyDescent="0.35">
      <c r="A19" s="340"/>
      <c r="B19" s="129">
        <v>1649</v>
      </c>
      <c r="C19" s="133">
        <v>1639</v>
      </c>
      <c r="D19" s="90" t="s">
        <v>326</v>
      </c>
      <c r="E19" s="55"/>
      <c r="F19" s="352"/>
      <c r="G19" s="47">
        <v>0</v>
      </c>
      <c r="H19" s="346"/>
      <c r="I19" s="297">
        <v>1</v>
      </c>
      <c r="J19" s="346"/>
      <c r="K19" s="283">
        <v>0</v>
      </c>
      <c r="L19" s="346"/>
      <c r="M19" s="297">
        <v>1</v>
      </c>
      <c r="N19" s="354"/>
      <c r="O19" s="301">
        <v>1</v>
      </c>
      <c r="P19" s="354"/>
      <c r="Q19" s="296">
        <v>1</v>
      </c>
      <c r="R19" s="354"/>
      <c r="S19" s="283">
        <v>0</v>
      </c>
      <c r="T19" s="354"/>
      <c r="U19" s="297">
        <v>0</v>
      </c>
      <c r="V19" s="354"/>
      <c r="W19" s="297"/>
      <c r="X19" s="338"/>
      <c r="Y19" s="299"/>
      <c r="Z19" s="338"/>
      <c r="AA19" s="299"/>
      <c r="AB19" s="336"/>
    </row>
    <row r="20" spans="1:28" x14ac:dyDescent="0.3">
      <c r="A20" s="339" t="s">
        <v>26</v>
      </c>
      <c r="B20" s="349">
        <v>5</v>
      </c>
      <c r="C20" s="350"/>
      <c r="D20" s="89" t="s">
        <v>318</v>
      </c>
      <c r="E20" s="54"/>
      <c r="F20" s="351">
        <v>1</v>
      </c>
      <c r="G20" s="293">
        <v>9</v>
      </c>
      <c r="H20" s="345">
        <v>2</v>
      </c>
      <c r="I20" s="332">
        <v>3</v>
      </c>
      <c r="J20" s="335">
        <v>2</v>
      </c>
      <c r="K20" s="293">
        <v>6</v>
      </c>
      <c r="L20" s="345">
        <v>2.5</v>
      </c>
      <c r="M20" s="282" t="s">
        <v>210</v>
      </c>
      <c r="N20" s="337">
        <v>2.5</v>
      </c>
      <c r="O20" s="294">
        <v>19</v>
      </c>
      <c r="P20" s="335">
        <v>3.5</v>
      </c>
      <c r="Q20" s="294">
        <v>9</v>
      </c>
      <c r="R20" s="335">
        <v>3.5</v>
      </c>
      <c r="S20" s="293">
        <v>15</v>
      </c>
      <c r="T20" s="335">
        <v>4.5</v>
      </c>
      <c r="U20" s="294">
        <v>8</v>
      </c>
      <c r="V20" s="335">
        <v>4.5</v>
      </c>
      <c r="W20" s="298"/>
      <c r="X20" s="337"/>
      <c r="Y20" s="293"/>
      <c r="Z20" s="337"/>
      <c r="AA20" s="294"/>
      <c r="AB20" s="335"/>
    </row>
    <row r="21" spans="1:28" ht="18" thickBot="1" x14ac:dyDescent="0.35">
      <c r="A21" s="340"/>
      <c r="B21" s="129">
        <v>1770</v>
      </c>
      <c r="C21" s="133">
        <v>1782</v>
      </c>
      <c r="D21" s="90" t="s">
        <v>319</v>
      </c>
      <c r="E21" s="55"/>
      <c r="F21" s="352"/>
      <c r="G21" s="47">
        <v>1</v>
      </c>
      <c r="H21" s="346"/>
      <c r="I21" s="334">
        <v>0</v>
      </c>
      <c r="J21" s="336"/>
      <c r="K21" s="299">
        <v>0.5</v>
      </c>
      <c r="L21" s="346"/>
      <c r="M21" s="283">
        <v>0</v>
      </c>
      <c r="N21" s="338"/>
      <c r="O21" s="296">
        <v>1</v>
      </c>
      <c r="P21" s="336"/>
      <c r="Q21" s="297">
        <v>0</v>
      </c>
      <c r="R21" s="336"/>
      <c r="S21" s="297">
        <v>1</v>
      </c>
      <c r="T21" s="336"/>
      <c r="U21" s="297">
        <v>0</v>
      </c>
      <c r="V21" s="336"/>
      <c r="W21" s="297"/>
      <c r="X21" s="338"/>
      <c r="Y21" s="297"/>
      <c r="Z21" s="338"/>
      <c r="AA21" s="297"/>
      <c r="AB21" s="336"/>
    </row>
    <row r="22" spans="1:28" x14ac:dyDescent="0.3">
      <c r="A22" s="339" t="s">
        <v>27</v>
      </c>
      <c r="B22" s="349">
        <v>11</v>
      </c>
      <c r="C22" s="350"/>
      <c r="D22" s="89" t="s">
        <v>323</v>
      </c>
      <c r="E22" s="54"/>
      <c r="F22" s="351">
        <v>1</v>
      </c>
      <c r="G22" s="48">
        <v>15</v>
      </c>
      <c r="H22" s="345">
        <v>2</v>
      </c>
      <c r="I22" s="295">
        <v>9</v>
      </c>
      <c r="J22" s="335">
        <v>2</v>
      </c>
      <c r="K22" s="295">
        <v>7</v>
      </c>
      <c r="L22" s="337">
        <v>2</v>
      </c>
      <c r="M22" s="298">
        <v>19</v>
      </c>
      <c r="N22" s="337">
        <v>2.5</v>
      </c>
      <c r="O22" s="295">
        <v>14</v>
      </c>
      <c r="P22" s="335">
        <v>3.5</v>
      </c>
      <c r="Q22" s="293">
        <v>18</v>
      </c>
      <c r="R22" s="335">
        <v>4.5</v>
      </c>
      <c r="S22" s="282" t="s">
        <v>210</v>
      </c>
      <c r="T22" s="335">
        <v>4.5</v>
      </c>
      <c r="U22" s="298">
        <v>6</v>
      </c>
      <c r="V22" s="337">
        <v>4.5</v>
      </c>
      <c r="W22" s="300"/>
      <c r="X22" s="335"/>
      <c r="Y22" s="298"/>
      <c r="Z22" s="335"/>
      <c r="AA22" s="295"/>
      <c r="AB22" s="335"/>
    </row>
    <row r="23" spans="1:28" ht="18" thickBot="1" x14ac:dyDescent="0.35">
      <c r="A23" s="340"/>
      <c r="B23" s="129">
        <v>1525</v>
      </c>
      <c r="C23" s="133">
        <v>1525</v>
      </c>
      <c r="D23" s="90" t="s">
        <v>324</v>
      </c>
      <c r="E23" s="55"/>
      <c r="F23" s="352"/>
      <c r="G23" s="47">
        <v>1</v>
      </c>
      <c r="H23" s="346"/>
      <c r="I23" s="297">
        <v>0</v>
      </c>
      <c r="J23" s="336"/>
      <c r="K23" s="297">
        <v>0</v>
      </c>
      <c r="L23" s="338"/>
      <c r="M23" s="297">
        <v>0.5</v>
      </c>
      <c r="N23" s="338"/>
      <c r="O23" s="296">
        <v>1</v>
      </c>
      <c r="P23" s="336"/>
      <c r="Q23" s="296">
        <v>1</v>
      </c>
      <c r="R23" s="336"/>
      <c r="S23" s="283">
        <v>0</v>
      </c>
      <c r="T23" s="336"/>
      <c r="U23" s="299">
        <v>0</v>
      </c>
      <c r="V23" s="338"/>
      <c r="W23" s="296"/>
      <c r="X23" s="336"/>
      <c r="Y23" s="299"/>
      <c r="Z23" s="336"/>
      <c r="AA23" s="296"/>
      <c r="AB23" s="336"/>
    </row>
    <row r="24" spans="1:28" x14ac:dyDescent="0.3">
      <c r="A24" s="339" t="s">
        <v>28</v>
      </c>
      <c r="B24" s="341">
        <v>15</v>
      </c>
      <c r="C24" s="342"/>
      <c r="D24" s="89" t="s">
        <v>87</v>
      </c>
      <c r="E24" s="54"/>
      <c r="F24" s="343">
        <v>0</v>
      </c>
      <c r="G24" s="43">
        <v>11</v>
      </c>
      <c r="H24" s="345">
        <v>0</v>
      </c>
      <c r="I24" s="298">
        <v>22</v>
      </c>
      <c r="J24" s="337">
        <v>1</v>
      </c>
      <c r="K24" s="295">
        <v>16</v>
      </c>
      <c r="L24" s="337">
        <v>2</v>
      </c>
      <c r="M24" s="295">
        <v>3</v>
      </c>
      <c r="N24" s="337">
        <v>2</v>
      </c>
      <c r="O24" s="293">
        <v>10</v>
      </c>
      <c r="P24" s="335">
        <v>2.5</v>
      </c>
      <c r="Q24" s="293">
        <v>14</v>
      </c>
      <c r="R24" s="337">
        <v>3.5</v>
      </c>
      <c r="S24" s="294">
        <v>5</v>
      </c>
      <c r="T24" s="337">
        <v>3.5</v>
      </c>
      <c r="U24" s="298">
        <v>13</v>
      </c>
      <c r="V24" s="337">
        <v>4.5</v>
      </c>
      <c r="W24" s="293"/>
      <c r="X24" s="337"/>
      <c r="Y24" s="295"/>
      <c r="Z24" s="335"/>
      <c r="AA24" s="294"/>
      <c r="AB24" s="335"/>
    </row>
    <row r="25" spans="1:28" ht="18" thickBot="1" x14ac:dyDescent="0.35">
      <c r="A25" s="340"/>
      <c r="B25" s="129">
        <v>1466</v>
      </c>
      <c r="C25" s="133">
        <v>1500</v>
      </c>
      <c r="D25" s="90" t="s">
        <v>86</v>
      </c>
      <c r="E25" s="55"/>
      <c r="F25" s="344"/>
      <c r="G25" s="47">
        <v>0</v>
      </c>
      <c r="H25" s="346"/>
      <c r="I25" s="299">
        <v>1</v>
      </c>
      <c r="J25" s="338"/>
      <c r="K25" s="299">
        <v>1</v>
      </c>
      <c r="L25" s="338"/>
      <c r="M25" s="299">
        <v>0</v>
      </c>
      <c r="N25" s="338"/>
      <c r="O25" s="296">
        <v>0.5</v>
      </c>
      <c r="P25" s="336"/>
      <c r="Q25" s="297">
        <v>1</v>
      </c>
      <c r="R25" s="338"/>
      <c r="S25" s="297">
        <v>0</v>
      </c>
      <c r="T25" s="338"/>
      <c r="U25" s="297">
        <v>1</v>
      </c>
      <c r="V25" s="338"/>
      <c r="W25" s="297"/>
      <c r="X25" s="338"/>
      <c r="Y25" s="297"/>
      <c r="Z25" s="336"/>
      <c r="AA25" s="297"/>
      <c r="AB25" s="336"/>
    </row>
    <row r="26" spans="1:28" x14ac:dyDescent="0.3">
      <c r="A26" s="339" t="s">
        <v>29</v>
      </c>
      <c r="B26" s="349">
        <v>7</v>
      </c>
      <c r="C26" s="350"/>
      <c r="D26" s="89" t="s">
        <v>287</v>
      </c>
      <c r="E26" s="54"/>
      <c r="F26" s="351">
        <v>1</v>
      </c>
      <c r="G26" s="43">
        <v>2</v>
      </c>
      <c r="H26" s="345">
        <v>1</v>
      </c>
      <c r="I26" s="293">
        <v>19</v>
      </c>
      <c r="J26" s="335">
        <v>2</v>
      </c>
      <c r="K26" s="293">
        <v>11</v>
      </c>
      <c r="L26" s="361">
        <v>3</v>
      </c>
      <c r="M26" s="282" t="s">
        <v>210</v>
      </c>
      <c r="N26" s="353">
        <v>3</v>
      </c>
      <c r="O26" s="282" t="s">
        <v>210</v>
      </c>
      <c r="P26" s="335">
        <v>3</v>
      </c>
      <c r="Q26" s="298">
        <v>8</v>
      </c>
      <c r="R26" s="335">
        <v>3</v>
      </c>
      <c r="S26" s="294">
        <v>21</v>
      </c>
      <c r="T26" s="337">
        <v>4</v>
      </c>
      <c r="U26" s="295">
        <v>3</v>
      </c>
      <c r="V26" s="337">
        <v>4</v>
      </c>
      <c r="W26" s="300"/>
      <c r="X26" s="335"/>
      <c r="Y26" s="300"/>
      <c r="Z26" s="335"/>
      <c r="AA26" s="300"/>
      <c r="AB26" s="337"/>
    </row>
    <row r="27" spans="1:28" ht="18" thickBot="1" x14ac:dyDescent="0.35">
      <c r="A27" s="340"/>
      <c r="B27" s="129">
        <v>1716</v>
      </c>
      <c r="C27" s="133">
        <v>1721</v>
      </c>
      <c r="D27" s="90" t="s">
        <v>317</v>
      </c>
      <c r="E27" s="55"/>
      <c r="F27" s="352"/>
      <c r="G27" s="46">
        <v>0</v>
      </c>
      <c r="H27" s="346"/>
      <c r="I27" s="297">
        <v>1</v>
      </c>
      <c r="J27" s="336"/>
      <c r="K27" s="296">
        <v>1</v>
      </c>
      <c r="L27" s="362"/>
      <c r="M27" s="283">
        <v>0</v>
      </c>
      <c r="N27" s="354"/>
      <c r="O27" s="283">
        <v>0</v>
      </c>
      <c r="P27" s="336"/>
      <c r="Q27" s="297">
        <v>0</v>
      </c>
      <c r="R27" s="336"/>
      <c r="S27" s="297">
        <v>1</v>
      </c>
      <c r="T27" s="338"/>
      <c r="U27" s="297">
        <v>0</v>
      </c>
      <c r="V27" s="338"/>
      <c r="W27" s="296"/>
      <c r="X27" s="336"/>
      <c r="Y27" s="296"/>
      <c r="Z27" s="336"/>
      <c r="AA27" s="296"/>
      <c r="AB27" s="338"/>
    </row>
    <row r="28" spans="1:28" x14ac:dyDescent="0.3">
      <c r="A28" s="339" t="s">
        <v>30</v>
      </c>
      <c r="B28" s="349">
        <v>12</v>
      </c>
      <c r="C28" s="350"/>
      <c r="D28" s="89" t="s">
        <v>127</v>
      </c>
      <c r="E28" s="54"/>
      <c r="F28" s="351">
        <v>1</v>
      </c>
      <c r="G28" s="48">
        <v>21</v>
      </c>
      <c r="H28" s="347">
        <v>2</v>
      </c>
      <c r="I28" s="294">
        <v>4</v>
      </c>
      <c r="J28" s="337">
        <v>2</v>
      </c>
      <c r="K28" s="48">
        <v>24</v>
      </c>
      <c r="L28" s="345">
        <v>2.5</v>
      </c>
      <c r="M28" s="294">
        <v>6</v>
      </c>
      <c r="N28" s="353">
        <v>3</v>
      </c>
      <c r="O28" s="293">
        <v>9</v>
      </c>
      <c r="P28" s="335">
        <v>3</v>
      </c>
      <c r="Q28" s="294">
        <v>1</v>
      </c>
      <c r="R28" s="337">
        <v>3</v>
      </c>
      <c r="S28" s="298">
        <v>20</v>
      </c>
      <c r="T28" s="337">
        <v>4</v>
      </c>
      <c r="U28" s="282" t="s">
        <v>210</v>
      </c>
      <c r="V28" s="337">
        <v>4</v>
      </c>
      <c r="W28" s="295"/>
      <c r="X28" s="337"/>
      <c r="Y28" s="298"/>
      <c r="Z28" s="337"/>
      <c r="AA28" s="293"/>
      <c r="AB28" s="337"/>
    </row>
    <row r="29" spans="1:28" ht="18" thickBot="1" x14ac:dyDescent="0.35">
      <c r="A29" s="340"/>
      <c r="B29" s="129">
        <v>1487</v>
      </c>
      <c r="C29" s="133">
        <v>1472</v>
      </c>
      <c r="D29" s="90" t="s">
        <v>128</v>
      </c>
      <c r="E29" s="55"/>
      <c r="F29" s="352"/>
      <c r="G29" s="46">
        <v>1</v>
      </c>
      <c r="H29" s="348"/>
      <c r="I29" s="296">
        <v>0</v>
      </c>
      <c r="J29" s="338"/>
      <c r="K29" s="296">
        <v>0.5</v>
      </c>
      <c r="L29" s="346"/>
      <c r="M29" s="296">
        <v>0.5</v>
      </c>
      <c r="N29" s="354"/>
      <c r="O29" s="297">
        <v>0</v>
      </c>
      <c r="P29" s="336"/>
      <c r="Q29" s="297">
        <v>0</v>
      </c>
      <c r="R29" s="338"/>
      <c r="S29" s="299">
        <v>1</v>
      </c>
      <c r="T29" s="338"/>
      <c r="U29" s="283">
        <v>0</v>
      </c>
      <c r="V29" s="338"/>
      <c r="W29" s="297"/>
      <c r="X29" s="338"/>
      <c r="Y29" s="297"/>
      <c r="Z29" s="338"/>
      <c r="AA29" s="296"/>
      <c r="AB29" s="338"/>
    </row>
    <row r="30" spans="1:28" x14ac:dyDescent="0.3">
      <c r="A30" s="339" t="s">
        <v>31</v>
      </c>
      <c r="B30" s="341">
        <v>19</v>
      </c>
      <c r="C30" s="342"/>
      <c r="D30" s="89" t="s">
        <v>302</v>
      </c>
      <c r="E30" s="54"/>
      <c r="F30" s="343">
        <v>0</v>
      </c>
      <c r="G30" s="295">
        <v>16</v>
      </c>
      <c r="H30" s="345">
        <v>1</v>
      </c>
      <c r="I30" s="294">
        <v>7</v>
      </c>
      <c r="J30" s="337">
        <v>1</v>
      </c>
      <c r="K30" s="293">
        <v>25</v>
      </c>
      <c r="L30" s="337">
        <v>2</v>
      </c>
      <c r="M30" s="294">
        <v>11</v>
      </c>
      <c r="N30" s="337">
        <v>2.5</v>
      </c>
      <c r="O30" s="293">
        <v>5</v>
      </c>
      <c r="P30" s="335">
        <v>2.5</v>
      </c>
      <c r="Q30" s="293">
        <v>13</v>
      </c>
      <c r="R30" s="335">
        <v>3</v>
      </c>
      <c r="S30" s="294">
        <v>10</v>
      </c>
      <c r="T30" s="335">
        <v>4</v>
      </c>
      <c r="U30" s="282" t="s">
        <v>210</v>
      </c>
      <c r="V30" s="337">
        <v>4</v>
      </c>
      <c r="W30" s="298"/>
      <c r="X30" s="335"/>
      <c r="Y30" s="295"/>
      <c r="Z30" s="335"/>
      <c r="AA30" s="298"/>
      <c r="AB30" s="335"/>
    </row>
    <row r="31" spans="1:28" ht="18" thickBot="1" x14ac:dyDescent="0.35">
      <c r="A31" s="340"/>
      <c r="B31" s="129">
        <v>1325</v>
      </c>
      <c r="C31" s="133">
        <v>1344</v>
      </c>
      <c r="D31" s="90" t="s">
        <v>325</v>
      </c>
      <c r="E31" s="55"/>
      <c r="F31" s="344"/>
      <c r="G31" s="299">
        <v>1</v>
      </c>
      <c r="H31" s="346"/>
      <c r="I31" s="296">
        <v>0</v>
      </c>
      <c r="J31" s="338"/>
      <c r="K31" s="296">
        <v>1</v>
      </c>
      <c r="L31" s="338"/>
      <c r="M31" s="296">
        <v>0.5</v>
      </c>
      <c r="N31" s="338"/>
      <c r="O31" s="296">
        <v>0</v>
      </c>
      <c r="P31" s="336"/>
      <c r="Q31" s="296">
        <v>0.5</v>
      </c>
      <c r="R31" s="336"/>
      <c r="S31" s="296">
        <v>1</v>
      </c>
      <c r="T31" s="336"/>
      <c r="U31" s="283">
        <v>0</v>
      </c>
      <c r="V31" s="338"/>
      <c r="W31" s="297"/>
      <c r="X31" s="336"/>
      <c r="Y31" s="297"/>
      <c r="Z31" s="336"/>
      <c r="AA31" s="297"/>
      <c r="AB31" s="336"/>
    </row>
    <row r="32" spans="1:28" x14ac:dyDescent="0.3">
      <c r="A32" s="339" t="s">
        <v>32</v>
      </c>
      <c r="B32" s="341">
        <v>18</v>
      </c>
      <c r="C32" s="342"/>
      <c r="D32" s="89" t="s">
        <v>168</v>
      </c>
      <c r="E32" s="54"/>
      <c r="F32" s="343">
        <v>0</v>
      </c>
      <c r="G32" s="282" t="s">
        <v>210</v>
      </c>
      <c r="H32" s="345">
        <v>0</v>
      </c>
      <c r="I32" s="282" t="s">
        <v>210</v>
      </c>
      <c r="J32" s="345">
        <v>0</v>
      </c>
      <c r="K32" s="282" t="s">
        <v>210</v>
      </c>
      <c r="L32" s="345">
        <v>0</v>
      </c>
      <c r="M32" s="293">
        <v>23</v>
      </c>
      <c r="N32" s="337">
        <v>1</v>
      </c>
      <c r="O32" s="294">
        <v>16</v>
      </c>
      <c r="P32" s="335">
        <v>2</v>
      </c>
      <c r="Q32" s="294">
        <v>15</v>
      </c>
      <c r="R32" s="345">
        <v>2</v>
      </c>
      <c r="S32" s="293">
        <v>25</v>
      </c>
      <c r="T32" s="337">
        <v>3</v>
      </c>
      <c r="U32" s="294">
        <v>21</v>
      </c>
      <c r="V32" s="337">
        <v>4</v>
      </c>
      <c r="W32" s="293"/>
      <c r="X32" s="337"/>
      <c r="Y32" s="300"/>
      <c r="Z32" s="337"/>
      <c r="AA32" s="300"/>
      <c r="AB32" s="337"/>
    </row>
    <row r="33" spans="1:28" ht="18" thickBot="1" x14ac:dyDescent="0.35">
      <c r="A33" s="340"/>
      <c r="B33" s="129">
        <v>1347</v>
      </c>
      <c r="C33" s="133">
        <v>1409</v>
      </c>
      <c r="D33" s="90" t="s">
        <v>333</v>
      </c>
      <c r="E33" s="55"/>
      <c r="F33" s="344"/>
      <c r="G33" s="283">
        <v>0</v>
      </c>
      <c r="H33" s="346"/>
      <c r="I33" s="283">
        <v>0</v>
      </c>
      <c r="J33" s="346"/>
      <c r="K33" s="283">
        <v>0</v>
      </c>
      <c r="L33" s="346"/>
      <c r="M33" s="297">
        <v>1</v>
      </c>
      <c r="N33" s="338"/>
      <c r="O33" s="297">
        <v>1</v>
      </c>
      <c r="P33" s="336"/>
      <c r="Q33" s="297">
        <v>0</v>
      </c>
      <c r="R33" s="346"/>
      <c r="S33" s="296">
        <v>1</v>
      </c>
      <c r="T33" s="338"/>
      <c r="U33" s="296">
        <v>1</v>
      </c>
      <c r="V33" s="338"/>
      <c r="W33" s="297"/>
      <c r="X33" s="338"/>
      <c r="Y33" s="296"/>
      <c r="Z33" s="338"/>
      <c r="AA33" s="296"/>
      <c r="AB33" s="338"/>
    </row>
    <row r="34" spans="1:28" x14ac:dyDescent="0.3">
      <c r="A34" s="339" t="s">
        <v>33</v>
      </c>
      <c r="B34" s="341">
        <v>20</v>
      </c>
      <c r="C34" s="342"/>
      <c r="D34" s="89" t="s">
        <v>168</v>
      </c>
      <c r="E34" s="53"/>
      <c r="F34" s="343">
        <v>0</v>
      </c>
      <c r="G34" s="333">
        <v>22</v>
      </c>
      <c r="H34" s="345">
        <v>1</v>
      </c>
      <c r="I34" s="294">
        <v>23</v>
      </c>
      <c r="J34" s="337">
        <v>1.5</v>
      </c>
      <c r="K34" s="293">
        <v>21</v>
      </c>
      <c r="L34" s="337">
        <v>1.5</v>
      </c>
      <c r="M34" s="294">
        <v>25</v>
      </c>
      <c r="N34" s="337">
        <v>2.5</v>
      </c>
      <c r="O34" s="333">
        <v>6</v>
      </c>
      <c r="P34" s="337">
        <v>2.5</v>
      </c>
      <c r="Q34" s="294">
        <v>10</v>
      </c>
      <c r="R34" s="335">
        <v>3</v>
      </c>
      <c r="S34" s="294">
        <v>12</v>
      </c>
      <c r="T34" s="335">
        <v>3</v>
      </c>
      <c r="U34" s="293">
        <v>14</v>
      </c>
      <c r="V34" s="335">
        <v>4</v>
      </c>
      <c r="W34" s="295"/>
      <c r="X34" s="337"/>
      <c r="Y34" s="294"/>
      <c r="Z34" s="337"/>
      <c r="AA34" s="295"/>
      <c r="AB34" s="335"/>
    </row>
    <row r="35" spans="1:28" ht="18" thickBot="1" x14ac:dyDescent="0.35">
      <c r="A35" s="340"/>
      <c r="B35" s="129">
        <v>1322</v>
      </c>
      <c r="C35" s="133">
        <v>1369</v>
      </c>
      <c r="D35" s="90" t="s">
        <v>169</v>
      </c>
      <c r="E35" s="53"/>
      <c r="F35" s="344"/>
      <c r="G35" s="331">
        <v>1</v>
      </c>
      <c r="H35" s="346"/>
      <c r="I35" s="296">
        <v>0.5</v>
      </c>
      <c r="J35" s="338"/>
      <c r="K35" s="296">
        <v>0</v>
      </c>
      <c r="L35" s="338"/>
      <c r="M35" s="296">
        <v>1</v>
      </c>
      <c r="N35" s="338"/>
      <c r="O35" s="331">
        <v>0</v>
      </c>
      <c r="P35" s="338"/>
      <c r="Q35" s="297">
        <v>0.5</v>
      </c>
      <c r="R35" s="336"/>
      <c r="S35" s="296">
        <v>0</v>
      </c>
      <c r="T35" s="336"/>
      <c r="U35" s="297">
        <v>1</v>
      </c>
      <c r="V35" s="336"/>
      <c r="W35" s="296"/>
      <c r="X35" s="338"/>
      <c r="Y35" s="297"/>
      <c r="Z35" s="338"/>
      <c r="AA35" s="296"/>
      <c r="AB35" s="336"/>
    </row>
    <row r="36" spans="1:28" x14ac:dyDescent="0.3">
      <c r="A36" s="339" t="s">
        <v>34</v>
      </c>
      <c r="B36" s="341">
        <v>26</v>
      </c>
      <c r="C36" s="342"/>
      <c r="D36" s="89" t="s">
        <v>334</v>
      </c>
      <c r="E36" s="53"/>
      <c r="F36" s="343">
        <v>0</v>
      </c>
      <c r="G36" s="333">
        <v>16</v>
      </c>
      <c r="H36" s="347">
        <v>1</v>
      </c>
      <c r="I36" s="282" t="s">
        <v>210</v>
      </c>
      <c r="J36" s="347">
        <v>1</v>
      </c>
      <c r="K36" s="282" t="s">
        <v>210</v>
      </c>
      <c r="L36" s="347">
        <v>1</v>
      </c>
      <c r="M36" s="282" t="s">
        <v>210</v>
      </c>
      <c r="N36" s="347">
        <v>1</v>
      </c>
      <c r="O36" s="298">
        <v>22</v>
      </c>
      <c r="P36" s="337">
        <v>2</v>
      </c>
      <c r="Q36" s="295">
        <v>16</v>
      </c>
      <c r="R36" s="337">
        <v>3</v>
      </c>
      <c r="S36" s="295">
        <v>13</v>
      </c>
      <c r="T36" s="337">
        <v>3</v>
      </c>
      <c r="U36" s="298">
        <v>10</v>
      </c>
      <c r="V36" s="335">
        <v>4</v>
      </c>
      <c r="W36" s="293"/>
      <c r="X36" s="335"/>
      <c r="Y36" s="300"/>
      <c r="Z36" s="337"/>
      <c r="AA36" s="300"/>
      <c r="AB36" s="337"/>
    </row>
    <row r="37" spans="1:28" ht="18" thickBot="1" x14ac:dyDescent="0.35">
      <c r="A37" s="340"/>
      <c r="B37" s="129">
        <v>1272</v>
      </c>
      <c r="C37" s="133">
        <v>1419</v>
      </c>
      <c r="D37" s="90" t="s">
        <v>335</v>
      </c>
      <c r="E37" s="53"/>
      <c r="F37" s="344"/>
      <c r="G37" s="331">
        <v>1</v>
      </c>
      <c r="H37" s="348"/>
      <c r="I37" s="283">
        <v>0</v>
      </c>
      <c r="J37" s="348"/>
      <c r="K37" s="283">
        <v>0</v>
      </c>
      <c r="L37" s="348"/>
      <c r="M37" s="283">
        <v>0</v>
      </c>
      <c r="N37" s="348"/>
      <c r="O37" s="297">
        <v>1</v>
      </c>
      <c r="P37" s="338"/>
      <c r="Q37" s="297">
        <v>1</v>
      </c>
      <c r="R37" s="338"/>
      <c r="S37" s="297">
        <v>0</v>
      </c>
      <c r="T37" s="338"/>
      <c r="U37" s="297">
        <v>1</v>
      </c>
      <c r="V37" s="336"/>
      <c r="W37" s="297"/>
      <c r="X37" s="336"/>
      <c r="Y37" s="296"/>
      <c r="Z37" s="338"/>
      <c r="AA37" s="296"/>
      <c r="AB37" s="338"/>
    </row>
    <row r="38" spans="1:28" x14ac:dyDescent="0.3">
      <c r="A38" s="339" t="s">
        <v>35</v>
      </c>
      <c r="B38" s="341">
        <v>13</v>
      </c>
      <c r="C38" s="342"/>
      <c r="D38" s="89" t="s">
        <v>247</v>
      </c>
      <c r="E38" s="54"/>
      <c r="F38" s="343">
        <v>0</v>
      </c>
      <c r="G38" s="294">
        <v>22</v>
      </c>
      <c r="H38" s="345">
        <v>1</v>
      </c>
      <c r="I38" s="293">
        <v>3</v>
      </c>
      <c r="J38" s="337">
        <v>1</v>
      </c>
      <c r="K38" s="295">
        <v>14</v>
      </c>
      <c r="L38" s="337">
        <v>2</v>
      </c>
      <c r="M38" s="293">
        <v>1</v>
      </c>
      <c r="N38" s="335">
        <v>2</v>
      </c>
      <c r="O38" s="293">
        <v>4</v>
      </c>
      <c r="P38" s="335">
        <v>2</v>
      </c>
      <c r="Q38" s="294">
        <v>19</v>
      </c>
      <c r="R38" s="337">
        <v>2.5</v>
      </c>
      <c r="S38" s="298">
        <v>26</v>
      </c>
      <c r="T38" s="337">
        <v>3.5</v>
      </c>
      <c r="U38" s="295">
        <v>15</v>
      </c>
      <c r="V38" s="337">
        <v>3.5</v>
      </c>
      <c r="W38" s="300"/>
      <c r="X38" s="335"/>
      <c r="Y38" s="300"/>
      <c r="Z38" s="335"/>
      <c r="AA38" s="300"/>
      <c r="AB38" s="335"/>
    </row>
    <row r="39" spans="1:28" ht="18" thickBot="1" x14ac:dyDescent="0.35">
      <c r="A39" s="340"/>
      <c r="B39" s="129">
        <v>1482</v>
      </c>
      <c r="C39" s="133">
        <v>1385</v>
      </c>
      <c r="D39" s="90" t="s">
        <v>248</v>
      </c>
      <c r="E39" s="55"/>
      <c r="F39" s="344"/>
      <c r="G39" s="296">
        <v>1</v>
      </c>
      <c r="H39" s="346"/>
      <c r="I39" s="297">
        <v>0</v>
      </c>
      <c r="J39" s="338"/>
      <c r="K39" s="297">
        <v>1</v>
      </c>
      <c r="L39" s="338"/>
      <c r="M39" s="297">
        <v>0</v>
      </c>
      <c r="N39" s="336"/>
      <c r="O39" s="297">
        <v>0</v>
      </c>
      <c r="P39" s="336"/>
      <c r="Q39" s="297">
        <v>0.5</v>
      </c>
      <c r="R39" s="338"/>
      <c r="S39" s="299">
        <v>1</v>
      </c>
      <c r="T39" s="338"/>
      <c r="U39" s="296">
        <v>0</v>
      </c>
      <c r="V39" s="338"/>
      <c r="W39" s="296"/>
      <c r="X39" s="336"/>
      <c r="Y39" s="296"/>
      <c r="Z39" s="336"/>
      <c r="AA39" s="296"/>
      <c r="AB39" s="336"/>
    </row>
    <row r="40" spans="1:28" x14ac:dyDescent="0.3">
      <c r="A40" s="339" t="s">
        <v>36</v>
      </c>
      <c r="B40" s="349">
        <v>10</v>
      </c>
      <c r="C40" s="350"/>
      <c r="D40" s="89" t="s">
        <v>152</v>
      </c>
      <c r="E40" s="54"/>
      <c r="F40" s="351">
        <v>1</v>
      </c>
      <c r="G40" s="48">
        <v>6</v>
      </c>
      <c r="H40" s="345">
        <v>1</v>
      </c>
      <c r="I40" s="295">
        <v>24</v>
      </c>
      <c r="J40" s="337">
        <v>1</v>
      </c>
      <c r="K40" s="295">
        <v>8</v>
      </c>
      <c r="L40" s="337">
        <v>1</v>
      </c>
      <c r="M40" s="293">
        <v>21</v>
      </c>
      <c r="N40" s="337">
        <v>2</v>
      </c>
      <c r="O40" s="295">
        <v>15</v>
      </c>
      <c r="P40" s="337">
        <v>2.5</v>
      </c>
      <c r="Q40" s="293">
        <v>18</v>
      </c>
      <c r="R40" s="337">
        <v>3</v>
      </c>
      <c r="S40" s="293">
        <v>19</v>
      </c>
      <c r="T40" s="337">
        <v>3</v>
      </c>
      <c r="U40" s="294">
        <v>26</v>
      </c>
      <c r="V40" s="337">
        <v>3</v>
      </c>
      <c r="W40" s="300"/>
      <c r="X40" s="337"/>
      <c r="Y40" s="300"/>
      <c r="Z40" s="337"/>
      <c r="AA40" s="300"/>
      <c r="AB40" s="337"/>
    </row>
    <row r="41" spans="1:28" ht="18" thickBot="1" x14ac:dyDescent="0.35">
      <c r="A41" s="340"/>
      <c r="B41" s="129">
        <v>1549</v>
      </c>
      <c r="C41" s="133">
        <v>1587</v>
      </c>
      <c r="D41" s="90" t="s">
        <v>85</v>
      </c>
      <c r="E41" s="55"/>
      <c r="F41" s="352"/>
      <c r="G41" s="47">
        <v>0</v>
      </c>
      <c r="H41" s="346"/>
      <c r="I41" s="297">
        <v>0</v>
      </c>
      <c r="J41" s="338"/>
      <c r="K41" s="297">
        <v>0</v>
      </c>
      <c r="L41" s="338"/>
      <c r="M41" s="296">
        <v>1</v>
      </c>
      <c r="N41" s="338"/>
      <c r="O41" s="296">
        <v>0.5</v>
      </c>
      <c r="P41" s="338"/>
      <c r="Q41" s="296">
        <v>0.5</v>
      </c>
      <c r="R41" s="338"/>
      <c r="S41" s="296">
        <v>0</v>
      </c>
      <c r="T41" s="338"/>
      <c r="U41" s="296">
        <v>0</v>
      </c>
      <c r="V41" s="338"/>
      <c r="W41" s="296"/>
      <c r="X41" s="338"/>
      <c r="Y41" s="296"/>
      <c r="Z41" s="338"/>
      <c r="AA41" s="296"/>
      <c r="AB41" s="338"/>
    </row>
    <row r="42" spans="1:28" x14ac:dyDescent="0.3">
      <c r="A42" s="339" t="s">
        <v>37</v>
      </c>
      <c r="B42" s="341">
        <v>21</v>
      </c>
      <c r="C42" s="342"/>
      <c r="D42" s="89" t="s">
        <v>88</v>
      </c>
      <c r="E42" s="53"/>
      <c r="F42" s="343">
        <v>0</v>
      </c>
      <c r="G42" s="43">
        <v>12</v>
      </c>
      <c r="H42" s="345">
        <v>0</v>
      </c>
      <c r="I42" s="293">
        <v>16</v>
      </c>
      <c r="J42" s="337">
        <v>0</v>
      </c>
      <c r="K42" s="294">
        <v>20</v>
      </c>
      <c r="L42" s="337">
        <v>1</v>
      </c>
      <c r="M42" s="294">
        <v>10</v>
      </c>
      <c r="N42" s="335">
        <v>1</v>
      </c>
      <c r="O42" s="293">
        <v>25</v>
      </c>
      <c r="P42" s="335">
        <v>2</v>
      </c>
      <c r="Q42" s="294">
        <v>25</v>
      </c>
      <c r="R42" s="335">
        <v>3</v>
      </c>
      <c r="S42" s="298">
        <v>7</v>
      </c>
      <c r="T42" s="335">
        <v>3</v>
      </c>
      <c r="U42" s="298">
        <v>18</v>
      </c>
      <c r="V42" s="335">
        <v>3</v>
      </c>
      <c r="W42" s="294"/>
      <c r="X42" s="337"/>
      <c r="Y42" s="298"/>
      <c r="Z42" s="337"/>
      <c r="AA42" s="302"/>
      <c r="AB42" s="335"/>
    </row>
    <row r="43" spans="1:28" ht="18" thickBot="1" x14ac:dyDescent="0.35">
      <c r="A43" s="340"/>
      <c r="B43" s="129">
        <v>1302</v>
      </c>
      <c r="C43" s="133">
        <v>1349</v>
      </c>
      <c r="D43" s="90" t="s">
        <v>89</v>
      </c>
      <c r="E43" s="53"/>
      <c r="F43" s="344"/>
      <c r="G43" s="47">
        <v>0</v>
      </c>
      <c r="H43" s="346"/>
      <c r="I43" s="296">
        <v>0</v>
      </c>
      <c r="J43" s="338"/>
      <c r="K43" s="296">
        <v>1</v>
      </c>
      <c r="L43" s="338"/>
      <c r="M43" s="296">
        <v>0</v>
      </c>
      <c r="N43" s="336"/>
      <c r="O43" s="297">
        <v>1</v>
      </c>
      <c r="P43" s="336"/>
      <c r="Q43" s="297">
        <v>1</v>
      </c>
      <c r="R43" s="336"/>
      <c r="S43" s="297">
        <v>0</v>
      </c>
      <c r="T43" s="336"/>
      <c r="U43" s="296">
        <v>0</v>
      </c>
      <c r="V43" s="336"/>
      <c r="W43" s="297"/>
      <c r="X43" s="338"/>
      <c r="Y43" s="297"/>
      <c r="Z43" s="338"/>
      <c r="AA43" s="297"/>
      <c r="AB43" s="336"/>
    </row>
    <row r="44" spans="1:28" x14ac:dyDescent="0.3">
      <c r="A44" s="339" t="s">
        <v>38</v>
      </c>
      <c r="B44" s="341">
        <v>24</v>
      </c>
      <c r="C44" s="342"/>
      <c r="D44" s="89" t="s">
        <v>301</v>
      </c>
      <c r="E44" s="53"/>
      <c r="F44" s="343">
        <v>0</v>
      </c>
      <c r="G44" s="49">
        <v>17</v>
      </c>
      <c r="H44" s="345">
        <v>1</v>
      </c>
      <c r="I44" s="48">
        <v>10</v>
      </c>
      <c r="J44" s="337">
        <v>2</v>
      </c>
      <c r="K44" s="294">
        <v>12</v>
      </c>
      <c r="L44" s="353">
        <v>2.5</v>
      </c>
      <c r="M44" s="298">
        <v>2</v>
      </c>
      <c r="N44" s="337">
        <v>2.5</v>
      </c>
      <c r="O44" s="282" t="s">
        <v>210</v>
      </c>
      <c r="P44" s="337">
        <v>2.5</v>
      </c>
      <c r="Q44" s="282" t="s">
        <v>210</v>
      </c>
      <c r="R44" s="337">
        <v>2.5</v>
      </c>
      <c r="S44" s="282" t="s">
        <v>210</v>
      </c>
      <c r="T44" s="337">
        <v>2.5</v>
      </c>
      <c r="U44" s="282" t="s">
        <v>210</v>
      </c>
      <c r="V44" s="337">
        <v>2.5</v>
      </c>
      <c r="W44" s="300"/>
      <c r="X44" s="335"/>
      <c r="Y44" s="300"/>
      <c r="Z44" s="335"/>
      <c r="AA44" s="300"/>
      <c r="AB44" s="335"/>
    </row>
    <row r="45" spans="1:28" ht="18" thickBot="1" x14ac:dyDescent="0.35">
      <c r="A45" s="340"/>
      <c r="B45" s="129"/>
      <c r="C45" s="133"/>
      <c r="D45" s="90" t="s">
        <v>322</v>
      </c>
      <c r="E45" s="53"/>
      <c r="F45" s="344"/>
      <c r="G45" s="47">
        <v>1</v>
      </c>
      <c r="H45" s="346"/>
      <c r="I45" s="297">
        <v>1</v>
      </c>
      <c r="J45" s="338"/>
      <c r="K45" s="297">
        <v>0.5</v>
      </c>
      <c r="L45" s="354"/>
      <c r="M45" s="297">
        <v>0</v>
      </c>
      <c r="N45" s="338"/>
      <c r="O45" s="283">
        <v>0</v>
      </c>
      <c r="P45" s="338"/>
      <c r="Q45" s="283">
        <v>0</v>
      </c>
      <c r="R45" s="338"/>
      <c r="S45" s="283">
        <v>0</v>
      </c>
      <c r="T45" s="338"/>
      <c r="U45" s="283">
        <v>0</v>
      </c>
      <c r="V45" s="338"/>
      <c r="W45" s="296"/>
      <c r="X45" s="336"/>
      <c r="Y45" s="296"/>
      <c r="Z45" s="336"/>
      <c r="AA45" s="296"/>
      <c r="AB45" s="336"/>
    </row>
    <row r="46" spans="1:28" x14ac:dyDescent="0.3">
      <c r="A46" s="339" t="s">
        <v>62</v>
      </c>
      <c r="B46" s="341">
        <v>14</v>
      </c>
      <c r="C46" s="342"/>
      <c r="D46" s="89" t="s">
        <v>172</v>
      </c>
      <c r="E46" s="54"/>
      <c r="F46" s="343">
        <v>0</v>
      </c>
      <c r="G46" s="333">
        <v>8</v>
      </c>
      <c r="H46" s="345">
        <v>0</v>
      </c>
      <c r="I46" s="294">
        <v>25</v>
      </c>
      <c r="J46" s="335">
        <v>1</v>
      </c>
      <c r="K46" s="293">
        <v>13</v>
      </c>
      <c r="L46" s="335">
        <v>1</v>
      </c>
      <c r="M46" s="294">
        <v>22</v>
      </c>
      <c r="N46" s="335">
        <v>2</v>
      </c>
      <c r="O46" s="293">
        <v>11</v>
      </c>
      <c r="P46" s="335">
        <v>2</v>
      </c>
      <c r="Q46" s="294">
        <v>15</v>
      </c>
      <c r="R46" s="335">
        <v>2</v>
      </c>
      <c r="S46" s="282" t="s">
        <v>210</v>
      </c>
      <c r="T46" s="335">
        <v>2</v>
      </c>
      <c r="U46" s="295">
        <v>20</v>
      </c>
      <c r="V46" s="335">
        <v>2</v>
      </c>
      <c r="W46" s="300"/>
      <c r="X46" s="335"/>
      <c r="Y46" s="300"/>
      <c r="Z46" s="335"/>
      <c r="AA46" s="300"/>
      <c r="AB46" s="335"/>
    </row>
    <row r="47" spans="1:28" ht="18" thickBot="1" x14ac:dyDescent="0.35">
      <c r="A47" s="340"/>
      <c r="B47" s="129">
        <v>1476</v>
      </c>
      <c r="C47" s="133">
        <v>1490</v>
      </c>
      <c r="D47" s="90" t="s">
        <v>173</v>
      </c>
      <c r="E47" s="55"/>
      <c r="F47" s="344"/>
      <c r="G47" s="331">
        <v>0</v>
      </c>
      <c r="H47" s="346"/>
      <c r="I47" s="297">
        <v>1</v>
      </c>
      <c r="J47" s="336"/>
      <c r="K47" s="297">
        <v>0</v>
      </c>
      <c r="L47" s="336"/>
      <c r="M47" s="296">
        <v>1</v>
      </c>
      <c r="N47" s="336"/>
      <c r="O47" s="297">
        <v>0</v>
      </c>
      <c r="P47" s="336"/>
      <c r="Q47" s="297">
        <v>0</v>
      </c>
      <c r="R47" s="336"/>
      <c r="S47" s="283">
        <v>0</v>
      </c>
      <c r="T47" s="336"/>
      <c r="U47" s="299">
        <v>0</v>
      </c>
      <c r="V47" s="336"/>
      <c r="W47" s="296"/>
      <c r="X47" s="336"/>
      <c r="Y47" s="296"/>
      <c r="Z47" s="336"/>
      <c r="AA47" s="296"/>
      <c r="AB47" s="336"/>
    </row>
    <row r="48" spans="1:28" x14ac:dyDescent="0.3">
      <c r="A48" s="339" t="s">
        <v>63</v>
      </c>
      <c r="B48" s="341">
        <v>16</v>
      </c>
      <c r="C48" s="342"/>
      <c r="D48" s="89" t="s">
        <v>296</v>
      </c>
      <c r="E48" s="54"/>
      <c r="F48" s="343">
        <v>0</v>
      </c>
      <c r="G48" s="44">
        <v>19</v>
      </c>
      <c r="H48" s="345">
        <v>0</v>
      </c>
      <c r="I48" s="294">
        <v>21</v>
      </c>
      <c r="J48" s="337">
        <v>1</v>
      </c>
      <c r="K48" s="298">
        <v>15</v>
      </c>
      <c r="L48" s="335">
        <v>1</v>
      </c>
      <c r="M48" s="294">
        <v>9</v>
      </c>
      <c r="N48" s="337">
        <v>1</v>
      </c>
      <c r="O48" s="298">
        <v>18</v>
      </c>
      <c r="P48" s="335">
        <v>1</v>
      </c>
      <c r="Q48" s="298">
        <v>26</v>
      </c>
      <c r="R48" s="335">
        <v>1</v>
      </c>
      <c r="S48" s="332">
        <v>26</v>
      </c>
      <c r="T48" s="335">
        <v>1</v>
      </c>
      <c r="U48" s="294">
        <v>23</v>
      </c>
      <c r="V48" s="335">
        <v>2</v>
      </c>
      <c r="W48" s="294"/>
      <c r="X48" s="337"/>
      <c r="Y48" s="302"/>
      <c r="Z48" s="337"/>
      <c r="AA48" s="302"/>
      <c r="AB48" s="337"/>
    </row>
    <row r="49" spans="1:28" ht="18" thickBot="1" x14ac:dyDescent="0.35">
      <c r="A49" s="340"/>
      <c r="B49" s="129">
        <v>1436</v>
      </c>
      <c r="C49" s="133">
        <v>1436</v>
      </c>
      <c r="D49" s="90" t="s">
        <v>327</v>
      </c>
      <c r="E49" s="55"/>
      <c r="F49" s="344"/>
      <c r="G49" s="264">
        <v>0</v>
      </c>
      <c r="H49" s="346"/>
      <c r="I49" s="297">
        <v>1</v>
      </c>
      <c r="J49" s="338"/>
      <c r="K49" s="296">
        <v>0</v>
      </c>
      <c r="L49" s="336"/>
      <c r="M49" s="297">
        <v>0</v>
      </c>
      <c r="N49" s="338"/>
      <c r="O49" s="296">
        <v>0</v>
      </c>
      <c r="P49" s="336"/>
      <c r="Q49" s="296">
        <v>0</v>
      </c>
      <c r="R49" s="336"/>
      <c r="S49" s="334">
        <v>0</v>
      </c>
      <c r="T49" s="336"/>
      <c r="U49" s="296">
        <v>1</v>
      </c>
      <c r="V49" s="336"/>
      <c r="W49" s="297"/>
      <c r="X49" s="338"/>
      <c r="Y49" s="297"/>
      <c r="Z49" s="338"/>
      <c r="AA49" s="297"/>
      <c r="AB49" s="338"/>
    </row>
    <row r="50" spans="1:28" x14ac:dyDescent="0.3">
      <c r="A50" s="339" t="s">
        <v>67</v>
      </c>
      <c r="B50" s="341">
        <v>23</v>
      </c>
      <c r="C50" s="342"/>
      <c r="D50" s="89" t="s">
        <v>238</v>
      </c>
      <c r="E50" s="53"/>
      <c r="F50" s="343">
        <v>0</v>
      </c>
      <c r="G50" s="282" t="s">
        <v>210</v>
      </c>
      <c r="H50" s="347">
        <v>0</v>
      </c>
      <c r="I50" s="293">
        <v>20</v>
      </c>
      <c r="J50" s="337">
        <v>0.5</v>
      </c>
      <c r="K50" s="282" t="s">
        <v>210</v>
      </c>
      <c r="L50" s="337">
        <v>0.5</v>
      </c>
      <c r="M50" s="294">
        <v>25</v>
      </c>
      <c r="N50" s="335">
        <v>0.5</v>
      </c>
      <c r="O50" s="282" t="s">
        <v>210</v>
      </c>
      <c r="P50" s="335">
        <v>0.5</v>
      </c>
      <c r="Q50" s="282" t="s">
        <v>210</v>
      </c>
      <c r="R50" s="335">
        <v>0.5</v>
      </c>
      <c r="S50" s="295">
        <v>22</v>
      </c>
      <c r="T50" s="335">
        <v>1.5</v>
      </c>
      <c r="U50" s="298">
        <v>16</v>
      </c>
      <c r="V50" s="335">
        <v>1.5</v>
      </c>
      <c r="W50" s="300"/>
      <c r="X50" s="335"/>
      <c r="Y50" s="300"/>
      <c r="Z50" s="335"/>
      <c r="AA50" s="300"/>
      <c r="AB50" s="335"/>
    </row>
    <row r="51" spans="1:28" ht="18" thickBot="1" x14ac:dyDescent="0.35">
      <c r="A51" s="340"/>
      <c r="B51" s="129">
        <v>1135</v>
      </c>
      <c r="C51" s="133">
        <v>1291</v>
      </c>
      <c r="D51" s="90" t="s">
        <v>239</v>
      </c>
      <c r="E51" s="53"/>
      <c r="F51" s="344"/>
      <c r="G51" s="283">
        <v>0</v>
      </c>
      <c r="H51" s="348"/>
      <c r="I51" s="296">
        <v>0.5</v>
      </c>
      <c r="J51" s="338"/>
      <c r="K51" s="283">
        <v>0</v>
      </c>
      <c r="L51" s="338"/>
      <c r="M51" s="296">
        <v>0</v>
      </c>
      <c r="N51" s="336"/>
      <c r="O51" s="283">
        <v>0</v>
      </c>
      <c r="P51" s="336"/>
      <c r="Q51" s="283">
        <v>0</v>
      </c>
      <c r="R51" s="336"/>
      <c r="S51" s="297">
        <v>1</v>
      </c>
      <c r="T51" s="336"/>
      <c r="U51" s="296">
        <v>0</v>
      </c>
      <c r="V51" s="336"/>
      <c r="W51" s="296"/>
      <c r="X51" s="336"/>
      <c r="Y51" s="296"/>
      <c r="Z51" s="336"/>
      <c r="AA51" s="296"/>
      <c r="AB51" s="336"/>
    </row>
    <row r="52" spans="1:28" x14ac:dyDescent="0.3">
      <c r="A52" s="339" t="s">
        <v>80</v>
      </c>
      <c r="B52" s="341">
        <v>22</v>
      </c>
      <c r="C52" s="342"/>
      <c r="D52" s="89" t="s">
        <v>294</v>
      </c>
      <c r="E52" s="53"/>
      <c r="F52" s="343">
        <v>0</v>
      </c>
      <c r="G52" s="48">
        <v>13</v>
      </c>
      <c r="H52" s="345">
        <v>0</v>
      </c>
      <c r="I52" s="294">
        <v>15</v>
      </c>
      <c r="J52" s="337">
        <v>0</v>
      </c>
      <c r="K52" s="332">
        <v>20</v>
      </c>
      <c r="L52" s="335">
        <v>0</v>
      </c>
      <c r="M52" s="298">
        <v>14</v>
      </c>
      <c r="N52" s="337">
        <v>0</v>
      </c>
      <c r="O52" s="294">
        <v>26</v>
      </c>
      <c r="P52" s="337">
        <v>0</v>
      </c>
      <c r="Q52" s="282" t="s">
        <v>210</v>
      </c>
      <c r="R52" s="337">
        <v>0</v>
      </c>
      <c r="S52" s="293">
        <v>23</v>
      </c>
      <c r="T52" s="337">
        <v>0</v>
      </c>
      <c r="U52" s="295">
        <v>25</v>
      </c>
      <c r="V52" s="335">
        <v>1</v>
      </c>
      <c r="W52" s="294"/>
      <c r="X52" s="337"/>
      <c r="Y52" s="302"/>
      <c r="Z52" s="337"/>
      <c r="AA52" s="302"/>
      <c r="AB52" s="337"/>
    </row>
    <row r="53" spans="1:28" ht="18" thickBot="1" x14ac:dyDescent="0.35">
      <c r="A53" s="340"/>
      <c r="B53" s="129">
        <v>1172</v>
      </c>
      <c r="C53" s="133">
        <v>1150</v>
      </c>
      <c r="D53" s="90" t="s">
        <v>322</v>
      </c>
      <c r="E53" s="53"/>
      <c r="F53" s="344"/>
      <c r="G53" s="47">
        <v>0</v>
      </c>
      <c r="H53" s="346"/>
      <c r="I53" s="297">
        <v>0</v>
      </c>
      <c r="J53" s="338"/>
      <c r="K53" s="334">
        <v>0</v>
      </c>
      <c r="L53" s="336"/>
      <c r="M53" s="297">
        <v>0</v>
      </c>
      <c r="N53" s="338"/>
      <c r="O53" s="297">
        <v>0</v>
      </c>
      <c r="P53" s="338"/>
      <c r="Q53" s="283">
        <v>0</v>
      </c>
      <c r="R53" s="338"/>
      <c r="S53" s="297">
        <v>0</v>
      </c>
      <c r="T53" s="338"/>
      <c r="U53" s="297">
        <v>1</v>
      </c>
      <c r="V53" s="336"/>
      <c r="W53" s="297"/>
      <c r="X53" s="338"/>
      <c r="Y53" s="297"/>
      <c r="Z53" s="338"/>
      <c r="AA53" s="297"/>
      <c r="AB53" s="338"/>
    </row>
    <row r="54" spans="1:28" x14ac:dyDescent="0.3">
      <c r="A54" s="339" t="s">
        <v>81</v>
      </c>
      <c r="B54" s="341">
        <v>25</v>
      </c>
      <c r="C54" s="342"/>
      <c r="D54" s="89" t="s">
        <v>262</v>
      </c>
      <c r="E54" s="53"/>
      <c r="F54" s="343">
        <v>0</v>
      </c>
      <c r="G54" s="316" t="s">
        <v>210</v>
      </c>
      <c r="H54" s="335">
        <v>1</v>
      </c>
      <c r="I54" s="293">
        <v>14</v>
      </c>
      <c r="J54" s="337">
        <v>1</v>
      </c>
      <c r="K54" s="294">
        <v>19</v>
      </c>
      <c r="L54" s="337">
        <v>1</v>
      </c>
      <c r="M54" s="298">
        <v>20</v>
      </c>
      <c r="N54" s="337">
        <v>1</v>
      </c>
      <c r="O54" s="294">
        <v>21</v>
      </c>
      <c r="P54" s="337">
        <v>1</v>
      </c>
      <c r="Q54" s="298">
        <v>21</v>
      </c>
      <c r="R54" s="337">
        <v>1</v>
      </c>
      <c r="S54" s="295">
        <v>18</v>
      </c>
      <c r="T54" s="337">
        <v>1</v>
      </c>
      <c r="U54" s="295">
        <v>22</v>
      </c>
      <c r="V54" s="335">
        <v>1</v>
      </c>
      <c r="W54" s="294"/>
      <c r="X54" s="337"/>
      <c r="Y54" s="302"/>
      <c r="Z54" s="337"/>
      <c r="AA54" s="302"/>
      <c r="AB54" s="337"/>
    </row>
    <row r="55" spans="1:28" ht="18" thickBot="1" x14ac:dyDescent="0.35">
      <c r="A55" s="340"/>
      <c r="B55" s="129"/>
      <c r="C55" s="133"/>
      <c r="D55" s="90" t="s">
        <v>263</v>
      </c>
      <c r="E55" s="53"/>
      <c r="F55" s="344"/>
      <c r="G55" s="317" t="s">
        <v>291</v>
      </c>
      <c r="H55" s="336"/>
      <c r="I55" s="296">
        <v>0</v>
      </c>
      <c r="J55" s="338"/>
      <c r="K55" s="297">
        <v>0</v>
      </c>
      <c r="L55" s="338"/>
      <c r="M55" s="297">
        <v>0</v>
      </c>
      <c r="N55" s="338"/>
      <c r="O55" s="297">
        <v>0</v>
      </c>
      <c r="P55" s="338"/>
      <c r="Q55" s="297">
        <v>0</v>
      </c>
      <c r="R55" s="338"/>
      <c r="S55" s="297">
        <v>0</v>
      </c>
      <c r="T55" s="338"/>
      <c r="U55" s="297">
        <v>0</v>
      </c>
      <c r="V55" s="336"/>
      <c r="W55" s="297"/>
      <c r="X55" s="338"/>
      <c r="Y55" s="297"/>
      <c r="Z55" s="338"/>
      <c r="AA55" s="297"/>
      <c r="AB55" s="338"/>
    </row>
    <row r="56" spans="1:28" x14ac:dyDescent="0.3">
      <c r="A56" s="339" t="s">
        <v>82</v>
      </c>
      <c r="B56" s="341">
        <v>17</v>
      </c>
      <c r="C56" s="342"/>
      <c r="D56" s="89" t="s">
        <v>295</v>
      </c>
      <c r="E56" s="54"/>
      <c r="F56" s="343">
        <v>0</v>
      </c>
      <c r="G56" s="293">
        <v>24</v>
      </c>
      <c r="H56" s="345">
        <v>0</v>
      </c>
      <c r="I56" s="282" t="s">
        <v>210</v>
      </c>
      <c r="J56" s="345">
        <v>0</v>
      </c>
      <c r="K56" s="282" t="s">
        <v>210</v>
      </c>
      <c r="L56" s="345">
        <v>0</v>
      </c>
      <c r="M56" s="282" t="s">
        <v>210</v>
      </c>
      <c r="N56" s="345">
        <v>0</v>
      </c>
      <c r="O56" s="282" t="s">
        <v>210</v>
      </c>
      <c r="P56" s="337">
        <v>0</v>
      </c>
      <c r="Q56" s="282" t="s">
        <v>210</v>
      </c>
      <c r="R56" s="335">
        <v>0</v>
      </c>
      <c r="S56" s="282" t="s">
        <v>210</v>
      </c>
      <c r="T56" s="335">
        <v>0</v>
      </c>
      <c r="U56" s="282" t="s">
        <v>210</v>
      </c>
      <c r="V56" s="335">
        <v>0</v>
      </c>
      <c r="W56" s="294"/>
      <c r="X56" s="337"/>
      <c r="Y56" s="302"/>
      <c r="Z56" s="337"/>
      <c r="AA56" s="302"/>
      <c r="AB56" s="337"/>
    </row>
    <row r="57" spans="1:28" ht="18" thickBot="1" x14ac:dyDescent="0.35">
      <c r="A57" s="340"/>
      <c r="B57" s="129">
        <v>1410</v>
      </c>
      <c r="C57" s="133">
        <v>1494</v>
      </c>
      <c r="D57" s="90" t="s">
        <v>328</v>
      </c>
      <c r="E57" s="55"/>
      <c r="F57" s="344"/>
      <c r="G57" s="296">
        <v>0</v>
      </c>
      <c r="H57" s="346"/>
      <c r="I57" s="283">
        <v>0</v>
      </c>
      <c r="J57" s="346"/>
      <c r="K57" s="283">
        <v>0</v>
      </c>
      <c r="L57" s="346"/>
      <c r="M57" s="283">
        <v>0</v>
      </c>
      <c r="N57" s="346"/>
      <c r="O57" s="283">
        <v>0</v>
      </c>
      <c r="P57" s="338"/>
      <c r="Q57" s="283">
        <v>0</v>
      </c>
      <c r="R57" s="336"/>
      <c r="S57" s="283">
        <v>0</v>
      </c>
      <c r="T57" s="336"/>
      <c r="U57" s="283">
        <v>0</v>
      </c>
      <c r="V57" s="336"/>
      <c r="W57" s="297"/>
      <c r="X57" s="338"/>
      <c r="Y57" s="297"/>
      <c r="Z57" s="338"/>
      <c r="AA57" s="297"/>
      <c r="AB57" s="338"/>
    </row>
    <row r="58" spans="1:28" x14ac:dyDescent="0.3">
      <c r="B58" s="56"/>
      <c r="C58" s="56"/>
      <c r="D58" s="45"/>
      <c r="G58" s="57"/>
      <c r="H58" s="58"/>
      <c r="I58" s="57"/>
      <c r="J58" s="58"/>
      <c r="K58" s="57"/>
      <c r="L58" s="58"/>
      <c r="M58" s="51"/>
      <c r="N58" s="52"/>
      <c r="O58" s="51"/>
      <c r="P58" s="52"/>
      <c r="Q58" s="51"/>
      <c r="R58" s="52"/>
      <c r="S58" s="51"/>
      <c r="T58" s="52"/>
      <c r="U58" s="51"/>
      <c r="V58" s="52"/>
      <c r="W58" s="51"/>
      <c r="X58" s="52"/>
      <c r="Y58" s="51"/>
      <c r="Z58" s="52"/>
      <c r="AA58" s="51"/>
      <c r="AB58" s="52"/>
    </row>
    <row r="59" spans="1:28" x14ac:dyDescent="0.3">
      <c r="B59" s="59" t="str">
        <f>'Podle ELO'!A59</f>
        <v>Průměrné FIDE ELO prvních 10 hráčů</v>
      </c>
      <c r="C59" s="59"/>
      <c r="G59" s="60"/>
      <c r="H59" s="61"/>
      <c r="I59" s="62"/>
      <c r="J59" s="62"/>
      <c r="K59" s="62"/>
      <c r="L59" s="62"/>
      <c r="M59" s="62"/>
      <c r="N59" s="62"/>
    </row>
    <row r="60" spans="1:28" x14ac:dyDescent="0.3">
      <c r="B60" s="112">
        <f>'Podle ELO'!A60</f>
        <v>1803</v>
      </c>
      <c r="C60" s="140"/>
      <c r="G60" s="60"/>
      <c r="H60" s="61"/>
      <c r="I60" s="62"/>
      <c r="J60" s="62"/>
      <c r="K60" s="62"/>
      <c r="L60" s="62"/>
      <c r="M60" s="62"/>
      <c r="N60" s="62"/>
    </row>
    <row r="61" spans="1:28" x14ac:dyDescent="0.3">
      <c r="B61" s="64"/>
      <c r="C61" s="64"/>
      <c r="G61" s="60"/>
      <c r="H61" s="61"/>
      <c r="I61" s="62"/>
      <c r="J61" s="62"/>
      <c r="K61" s="62"/>
      <c r="L61" s="62"/>
      <c r="M61" s="62"/>
      <c r="N61" s="62"/>
    </row>
    <row r="62" spans="1:28" x14ac:dyDescent="0.3">
      <c r="B62" s="59" t="s">
        <v>17</v>
      </c>
      <c r="C62" s="59"/>
      <c r="D62" s="33"/>
      <c r="G62" s="62">
        <f>'Podle ELO'!F62</f>
        <v>9</v>
      </c>
      <c r="H62" s="62"/>
      <c r="I62" s="62">
        <f>'Podle ELO'!H62</f>
        <v>10</v>
      </c>
      <c r="J62" s="62"/>
      <c r="K62" s="62">
        <f>'Podle ELO'!J62</f>
        <v>9</v>
      </c>
      <c r="L62" s="62"/>
      <c r="M62" s="62">
        <f>'Podle ELO'!L62</f>
        <v>11</v>
      </c>
      <c r="N62" s="62"/>
      <c r="O62" s="62">
        <f>'Podle ELO'!N62</f>
        <v>9</v>
      </c>
      <c r="P62" s="62"/>
      <c r="Q62" s="62">
        <f>'Podle ELO'!P62</f>
        <v>5</v>
      </c>
      <c r="S62" s="62">
        <f>'Podle ELO'!R62</f>
        <v>8</v>
      </c>
      <c r="T62" s="62"/>
      <c r="U62" s="62">
        <f>'Podle ELO'!T62</f>
        <v>10</v>
      </c>
      <c r="V62" s="62"/>
      <c r="W62" s="62">
        <f>'Podle ELO'!V62</f>
        <v>0</v>
      </c>
      <c r="X62" s="62"/>
      <c r="Y62" s="62">
        <f>'Podle ELO'!X62</f>
        <v>0</v>
      </c>
      <c r="Z62" s="62"/>
      <c r="AA62" s="62">
        <f>'Podle ELO'!Z62</f>
        <v>0</v>
      </c>
      <c r="AB62" s="62"/>
    </row>
    <row r="63" spans="1:28" s="71" customFormat="1" x14ac:dyDescent="0.3">
      <c r="A63" s="79"/>
      <c r="B63" s="65" t="s">
        <v>69</v>
      </c>
      <c r="C63" s="65"/>
      <c r="D63" s="66"/>
      <c r="E63" s="67"/>
      <c r="F63" s="68"/>
      <c r="G63" s="69">
        <f>'Podle ELO'!F63</f>
        <v>0</v>
      </c>
      <c r="H63" s="69"/>
      <c r="I63" s="69">
        <f>'Podle ELO'!H63</f>
        <v>1</v>
      </c>
      <c r="J63" s="69"/>
      <c r="K63" s="69">
        <f>'Podle ELO'!J63</f>
        <v>1</v>
      </c>
      <c r="L63" s="69"/>
      <c r="M63" s="69">
        <f>'Podle ELO'!L63</f>
        <v>0</v>
      </c>
      <c r="N63" s="69"/>
      <c r="O63" s="69">
        <f>'Podle ELO'!N63</f>
        <v>1</v>
      </c>
      <c r="P63" s="69"/>
      <c r="Q63" s="69">
        <f>'Podle ELO'!P63</f>
        <v>5</v>
      </c>
      <c r="S63" s="69">
        <f>'Podle ELO'!R63</f>
        <v>1</v>
      </c>
      <c r="T63" s="69"/>
      <c r="U63" s="69">
        <f>'Podle ELO'!T63</f>
        <v>1</v>
      </c>
      <c r="V63" s="69"/>
      <c r="W63" s="69">
        <f>'Podle ELO'!V63</f>
        <v>0</v>
      </c>
      <c r="X63" s="69"/>
      <c r="Y63" s="69">
        <f>'Podle ELO'!X63</f>
        <v>0</v>
      </c>
      <c r="Z63" s="69"/>
      <c r="AA63" s="69">
        <f>'Podle ELO'!Z63</f>
        <v>7</v>
      </c>
      <c r="AB63" s="69"/>
    </row>
    <row r="64" spans="1:28" s="37" customFormat="1" x14ac:dyDescent="0.3">
      <c r="A64" s="80"/>
      <c r="B64" s="72" t="s">
        <v>18</v>
      </c>
      <c r="C64" s="72"/>
      <c r="D64" s="73"/>
      <c r="E64" s="42"/>
      <c r="F64" s="74"/>
      <c r="G64" s="75">
        <f>'Podle ELO'!F64</f>
        <v>9</v>
      </c>
      <c r="H64" s="75"/>
      <c r="I64" s="75">
        <f>'Podle ELO'!H64</f>
        <v>20</v>
      </c>
      <c r="J64" s="75"/>
      <c r="K64" s="75">
        <f>'Podle ELO'!J64</f>
        <v>30</v>
      </c>
      <c r="L64" s="75"/>
      <c r="M64" s="75">
        <f>'Podle ELO'!L64</f>
        <v>41</v>
      </c>
      <c r="N64" s="75"/>
      <c r="O64" s="75">
        <f>'Podle ELO'!N64</f>
        <v>51</v>
      </c>
      <c r="P64" s="75"/>
      <c r="Q64" s="75">
        <f>'Podle ELO'!P64</f>
        <v>61</v>
      </c>
      <c r="S64" s="75">
        <f>'Podle ELO'!R64</f>
        <v>70</v>
      </c>
      <c r="T64" s="75"/>
      <c r="U64" s="75">
        <f>'Podle ELO'!T64</f>
        <v>81</v>
      </c>
      <c r="V64" s="75"/>
      <c r="W64" s="75">
        <f>'Podle ELO'!V64</f>
        <v>81</v>
      </c>
      <c r="X64" s="75"/>
      <c r="Y64" s="75">
        <f>'Podle ELO'!X64</f>
        <v>81</v>
      </c>
      <c r="Z64" s="75"/>
      <c r="AA64" s="75">
        <f>'Podle ELO'!Z64</f>
        <v>88</v>
      </c>
      <c r="AB64" s="75"/>
    </row>
    <row r="65" spans="7:14" x14ac:dyDescent="0.3">
      <c r="G65" s="62"/>
      <c r="H65" s="62"/>
      <c r="I65" s="62"/>
      <c r="J65" s="62"/>
      <c r="K65" s="62"/>
      <c r="L65" s="62"/>
      <c r="M65" s="62"/>
      <c r="N65" s="62"/>
    </row>
    <row r="66" spans="7:14" x14ac:dyDescent="0.3">
      <c r="G66" s="62"/>
      <c r="H66" s="62"/>
      <c r="I66" s="62"/>
      <c r="J66" s="62"/>
      <c r="K66" s="62"/>
      <c r="L66" s="62"/>
      <c r="M66" s="62"/>
      <c r="N66" s="62"/>
    </row>
    <row r="67" spans="7:14" x14ac:dyDescent="0.3">
      <c r="G67" s="62"/>
      <c r="H67" s="62"/>
      <c r="I67" s="62"/>
      <c r="J67" s="62"/>
      <c r="K67" s="62"/>
      <c r="L67" s="62"/>
      <c r="M67" s="62"/>
      <c r="N67" s="62"/>
    </row>
  </sheetData>
  <mergeCells count="387">
    <mergeCell ref="Z54:Z55"/>
    <mergeCell ref="AB54:AB55"/>
    <mergeCell ref="H54:H55"/>
    <mergeCell ref="J54:J55"/>
    <mergeCell ref="L54:L55"/>
    <mergeCell ref="N54:N55"/>
    <mergeCell ref="P54:P55"/>
    <mergeCell ref="R54:R55"/>
    <mergeCell ref="T54:T55"/>
    <mergeCell ref="V54:V55"/>
    <mergeCell ref="X54:X55"/>
    <mergeCell ref="A42:A43"/>
    <mergeCell ref="A44:A45"/>
    <mergeCell ref="A46:A47"/>
    <mergeCell ref="A48:A49"/>
    <mergeCell ref="A50:A51"/>
    <mergeCell ref="A52:A53"/>
    <mergeCell ref="A54:A55"/>
    <mergeCell ref="B54:C54"/>
    <mergeCell ref="F54:F55"/>
    <mergeCell ref="B46:C46"/>
    <mergeCell ref="F46:F47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L32:L33"/>
    <mergeCell ref="N32:N33"/>
    <mergeCell ref="P32:P33"/>
    <mergeCell ref="R32:R33"/>
    <mergeCell ref="T32:T33"/>
    <mergeCell ref="Z32:Z33"/>
    <mergeCell ref="AB32:AB33"/>
    <mergeCell ref="V26:V27"/>
    <mergeCell ref="X26:X27"/>
    <mergeCell ref="N30:N31"/>
    <mergeCell ref="P30:P31"/>
    <mergeCell ref="R30:R31"/>
    <mergeCell ref="T30:T31"/>
    <mergeCell ref="V30:V31"/>
    <mergeCell ref="V32:V33"/>
    <mergeCell ref="X32:X33"/>
    <mergeCell ref="Z28:Z29"/>
    <mergeCell ref="AB30:AB31"/>
    <mergeCell ref="X30:X31"/>
    <mergeCell ref="X28:X29"/>
    <mergeCell ref="T28:T29"/>
    <mergeCell ref="AB20:AB21"/>
    <mergeCell ref="B14:C14"/>
    <mergeCell ref="F14:F15"/>
    <mergeCell ref="H14:H15"/>
    <mergeCell ref="J14:J15"/>
    <mergeCell ref="L14:L15"/>
    <mergeCell ref="N14:N15"/>
    <mergeCell ref="P14:P15"/>
    <mergeCell ref="P16:P17"/>
    <mergeCell ref="B18:C18"/>
    <mergeCell ref="Z18:Z19"/>
    <mergeCell ref="B20:C20"/>
    <mergeCell ref="F20:F21"/>
    <mergeCell ref="H20:H21"/>
    <mergeCell ref="J20:J21"/>
    <mergeCell ref="L20:L21"/>
    <mergeCell ref="N20:N21"/>
    <mergeCell ref="P20:P21"/>
    <mergeCell ref="R20:R21"/>
    <mergeCell ref="T20:T21"/>
    <mergeCell ref="V20:V21"/>
    <mergeCell ref="X20:X21"/>
    <mergeCell ref="Z20:Z21"/>
    <mergeCell ref="B26:C26"/>
    <mergeCell ref="F26:F27"/>
    <mergeCell ref="J22:J23"/>
    <mergeCell ref="N26:N27"/>
    <mergeCell ref="P26:P27"/>
    <mergeCell ref="N22:N23"/>
    <mergeCell ref="P22:P23"/>
    <mergeCell ref="T26:T27"/>
    <mergeCell ref="T22:T23"/>
    <mergeCell ref="B24:C24"/>
    <mergeCell ref="F24:F25"/>
    <mergeCell ref="H24:H25"/>
    <mergeCell ref="J24:J25"/>
    <mergeCell ref="L24:L25"/>
    <mergeCell ref="N24:N25"/>
    <mergeCell ref="P24:P25"/>
    <mergeCell ref="R24:R25"/>
    <mergeCell ref="T24:T25"/>
    <mergeCell ref="H46:H47"/>
    <mergeCell ref="J46:J47"/>
    <mergeCell ref="B40:C40"/>
    <mergeCell ref="F40:F41"/>
    <mergeCell ref="H40:H41"/>
    <mergeCell ref="J40:J41"/>
    <mergeCell ref="B42:C42"/>
    <mergeCell ref="F42:F43"/>
    <mergeCell ref="B44:C44"/>
    <mergeCell ref="F44:F45"/>
    <mergeCell ref="H44:H45"/>
    <mergeCell ref="J44:J45"/>
    <mergeCell ref="H42:H43"/>
    <mergeCell ref="J42:J43"/>
    <mergeCell ref="J38:J39"/>
    <mergeCell ref="B30:C30"/>
    <mergeCell ref="F30:F31"/>
    <mergeCell ref="H30:H31"/>
    <mergeCell ref="J30:J31"/>
    <mergeCell ref="B34:C34"/>
    <mergeCell ref="F34:F35"/>
    <mergeCell ref="H34:H35"/>
    <mergeCell ref="J34:J35"/>
    <mergeCell ref="B32:C32"/>
    <mergeCell ref="F32:F33"/>
    <mergeCell ref="H32:H33"/>
    <mergeCell ref="J32:J33"/>
    <mergeCell ref="L42:L43"/>
    <mergeCell ref="N42:N43"/>
    <mergeCell ref="P42:P43"/>
    <mergeCell ref="R42:R43"/>
    <mergeCell ref="T42:T43"/>
    <mergeCell ref="V46:V47"/>
    <mergeCell ref="X46:X47"/>
    <mergeCell ref="Z46:Z47"/>
    <mergeCell ref="AB46:AB47"/>
    <mergeCell ref="L46:L47"/>
    <mergeCell ref="N46:N47"/>
    <mergeCell ref="P46:P47"/>
    <mergeCell ref="R46:R47"/>
    <mergeCell ref="T46:T47"/>
    <mergeCell ref="L44:L45"/>
    <mergeCell ref="N44:N45"/>
    <mergeCell ref="P44:P45"/>
    <mergeCell ref="R44:R45"/>
    <mergeCell ref="T44:T45"/>
    <mergeCell ref="V44:V45"/>
    <mergeCell ref="X44:X45"/>
    <mergeCell ref="Z44:Z45"/>
    <mergeCell ref="AB44:AB45"/>
    <mergeCell ref="AA4:AB4"/>
    <mergeCell ref="AB6:AB7"/>
    <mergeCell ref="AB8:AB9"/>
    <mergeCell ref="X18:X19"/>
    <mergeCell ref="AA5:AB5"/>
    <mergeCell ref="AB10:AB11"/>
    <mergeCell ref="R8:R9"/>
    <mergeCell ref="T6:T7"/>
    <mergeCell ref="R6:R7"/>
    <mergeCell ref="S5:T5"/>
    <mergeCell ref="T8:T9"/>
    <mergeCell ref="W4:X4"/>
    <mergeCell ref="X8:X9"/>
    <mergeCell ref="U5:V5"/>
    <mergeCell ref="V8:V9"/>
    <mergeCell ref="T16:T17"/>
    <mergeCell ref="R16:R17"/>
    <mergeCell ref="AB16:AB17"/>
    <mergeCell ref="V16:V17"/>
    <mergeCell ref="X16:X17"/>
    <mergeCell ref="R14:R15"/>
    <mergeCell ref="T14:T15"/>
    <mergeCell ref="X14:X15"/>
    <mergeCell ref="Z14:Z15"/>
    <mergeCell ref="B4:C4"/>
    <mergeCell ref="X6:X7"/>
    <mergeCell ref="Z6:Z7"/>
    <mergeCell ref="B6:C6"/>
    <mergeCell ref="B8:C8"/>
    <mergeCell ref="Z16:Z17"/>
    <mergeCell ref="Z10:Z11"/>
    <mergeCell ref="B12:C12"/>
    <mergeCell ref="F12:F13"/>
    <mergeCell ref="H12:H13"/>
    <mergeCell ref="Q4:R4"/>
    <mergeCell ref="Q5:R5"/>
    <mergeCell ref="W5:X5"/>
    <mergeCell ref="S4:T4"/>
    <mergeCell ref="Y4:Z4"/>
    <mergeCell ref="Y5:Z5"/>
    <mergeCell ref="U4:V4"/>
    <mergeCell ref="X12:X13"/>
    <mergeCell ref="Z12:Z13"/>
    <mergeCell ref="B16:C16"/>
    <mergeCell ref="R10:R11"/>
    <mergeCell ref="V10:V11"/>
    <mergeCell ref="O4:P4"/>
    <mergeCell ref="P8:P9"/>
    <mergeCell ref="I4:J4"/>
    <mergeCell ref="G4:H4"/>
    <mergeCell ref="G5:H5"/>
    <mergeCell ref="H6:H7"/>
    <mergeCell ref="H16:H17"/>
    <mergeCell ref="N12:N13"/>
    <mergeCell ref="N8:N9"/>
    <mergeCell ref="I5:J5"/>
    <mergeCell ref="J6:J7"/>
    <mergeCell ref="M4:N4"/>
    <mergeCell ref="M5:N5"/>
    <mergeCell ref="K4:L4"/>
    <mergeCell ref="K5:L5"/>
    <mergeCell ref="J8:J9"/>
    <mergeCell ref="L8:L9"/>
    <mergeCell ref="L6:L7"/>
    <mergeCell ref="N6:N7"/>
    <mergeCell ref="N16:N17"/>
    <mergeCell ref="H8:H9"/>
    <mergeCell ref="O5:P5"/>
    <mergeCell ref="V14:V15"/>
    <mergeCell ref="R26:R27"/>
    <mergeCell ref="F8:F9"/>
    <mergeCell ref="N10:N11"/>
    <mergeCell ref="P10:P11"/>
    <mergeCell ref="L22:L23"/>
    <mergeCell ref="H18:H19"/>
    <mergeCell ref="F18:F19"/>
    <mergeCell ref="J18:J19"/>
    <mergeCell ref="L18:L19"/>
    <mergeCell ref="N18:N19"/>
    <mergeCell ref="F10:F11"/>
    <mergeCell ref="H10:H11"/>
    <mergeCell ref="J12:J13"/>
    <mergeCell ref="L12:L13"/>
    <mergeCell ref="J16:J17"/>
    <mergeCell ref="L16:L17"/>
    <mergeCell ref="F16:F17"/>
    <mergeCell ref="H26:H27"/>
    <mergeCell ref="J26:J27"/>
    <mergeCell ref="L26:L27"/>
    <mergeCell ref="V6:V7"/>
    <mergeCell ref="V24:V25"/>
    <mergeCell ref="L36:L37"/>
    <mergeCell ref="N36:N37"/>
    <mergeCell ref="P36:P37"/>
    <mergeCell ref="X36:X37"/>
    <mergeCell ref="R34:R35"/>
    <mergeCell ref="T34:T35"/>
    <mergeCell ref="V34:V35"/>
    <mergeCell ref="N34:N35"/>
    <mergeCell ref="L34:L35"/>
    <mergeCell ref="X34:X35"/>
    <mergeCell ref="F6:F7"/>
    <mergeCell ref="AB18:AB19"/>
    <mergeCell ref="AB28:AB29"/>
    <mergeCell ref="Z26:Z27"/>
    <mergeCell ref="AB26:AB27"/>
    <mergeCell ref="R22:R23"/>
    <mergeCell ref="P18:P19"/>
    <mergeCell ref="R18:R19"/>
    <mergeCell ref="X10:X11"/>
    <mergeCell ref="P6:P7"/>
    <mergeCell ref="AB12:AB13"/>
    <mergeCell ref="P12:P13"/>
    <mergeCell ref="T18:T19"/>
    <mergeCell ref="V18:V19"/>
    <mergeCell ref="V28:V29"/>
    <mergeCell ref="Z8:Z9"/>
    <mergeCell ref="AB22:AB23"/>
    <mergeCell ref="X22:X23"/>
    <mergeCell ref="Z22:Z23"/>
    <mergeCell ref="X24:X25"/>
    <mergeCell ref="Z24:Z25"/>
    <mergeCell ref="AB24:AB25"/>
    <mergeCell ref="V22:V23"/>
    <mergeCell ref="AB14:AB15"/>
    <mergeCell ref="B10:C10"/>
    <mergeCell ref="J10:J11"/>
    <mergeCell ref="L10:L11"/>
    <mergeCell ref="R12:R13"/>
    <mergeCell ref="T12:T13"/>
    <mergeCell ref="T10:T11"/>
    <mergeCell ref="V12:V13"/>
    <mergeCell ref="B22:C22"/>
    <mergeCell ref="H22:H23"/>
    <mergeCell ref="F22:F23"/>
    <mergeCell ref="B28:C28"/>
    <mergeCell ref="F28:F29"/>
    <mergeCell ref="H28:H29"/>
    <mergeCell ref="B48:C48"/>
    <mergeCell ref="F48:F49"/>
    <mergeCell ref="H48:H49"/>
    <mergeCell ref="J48:J49"/>
    <mergeCell ref="L48:L49"/>
    <mergeCell ref="N48:N49"/>
    <mergeCell ref="J28:J29"/>
    <mergeCell ref="L28:L29"/>
    <mergeCell ref="N28:N29"/>
    <mergeCell ref="L30:L31"/>
    <mergeCell ref="L40:L41"/>
    <mergeCell ref="N40:N41"/>
    <mergeCell ref="L38:L39"/>
    <mergeCell ref="N38:N39"/>
    <mergeCell ref="B36:C36"/>
    <mergeCell ref="F36:F37"/>
    <mergeCell ref="H36:H37"/>
    <mergeCell ref="J36:J37"/>
    <mergeCell ref="B38:C38"/>
    <mergeCell ref="F38:F39"/>
    <mergeCell ref="H38:H39"/>
    <mergeCell ref="P48:P49"/>
    <mergeCell ref="R48:R49"/>
    <mergeCell ref="T48:T49"/>
    <mergeCell ref="P28:P29"/>
    <mergeCell ref="R28:R29"/>
    <mergeCell ref="AB34:AB35"/>
    <mergeCell ref="R36:R37"/>
    <mergeCell ref="P34:P35"/>
    <mergeCell ref="V40:V41"/>
    <mergeCell ref="X40:X41"/>
    <mergeCell ref="Z40:Z41"/>
    <mergeCell ref="P38:P39"/>
    <mergeCell ref="R38:R39"/>
    <mergeCell ref="V36:V37"/>
    <mergeCell ref="T36:T37"/>
    <mergeCell ref="Z34:Z35"/>
    <mergeCell ref="AB40:AB41"/>
    <mergeCell ref="P40:P41"/>
    <mergeCell ref="R40:R41"/>
    <mergeCell ref="T40:T41"/>
    <mergeCell ref="T38:T39"/>
    <mergeCell ref="V38:V39"/>
    <mergeCell ref="X38:X39"/>
    <mergeCell ref="Z38:Z39"/>
    <mergeCell ref="R50:R51"/>
    <mergeCell ref="T50:T51"/>
    <mergeCell ref="V48:V49"/>
    <mergeCell ref="X48:X49"/>
    <mergeCell ref="Z48:Z49"/>
    <mergeCell ref="AB48:AB49"/>
    <mergeCell ref="Z36:Z37"/>
    <mergeCell ref="AB36:AB37"/>
    <mergeCell ref="Z30:Z31"/>
    <mergeCell ref="AB38:AB39"/>
    <mergeCell ref="V42:V43"/>
    <mergeCell ref="X42:X43"/>
    <mergeCell ref="Z42:Z43"/>
    <mergeCell ref="AB42:AB43"/>
    <mergeCell ref="V50:V51"/>
    <mergeCell ref="X50:X51"/>
    <mergeCell ref="Z50:Z51"/>
    <mergeCell ref="AB50:AB51"/>
    <mergeCell ref="B52:C52"/>
    <mergeCell ref="F52:F53"/>
    <mergeCell ref="H52:H53"/>
    <mergeCell ref="J52:J53"/>
    <mergeCell ref="L52:L53"/>
    <mergeCell ref="N52:N53"/>
    <mergeCell ref="P52:P53"/>
    <mergeCell ref="R52:R53"/>
    <mergeCell ref="T52:T53"/>
    <mergeCell ref="V52:V53"/>
    <mergeCell ref="X52:X53"/>
    <mergeCell ref="Z52:Z53"/>
    <mergeCell ref="AB52:AB53"/>
    <mergeCell ref="B50:C50"/>
    <mergeCell ref="F50:F51"/>
    <mergeCell ref="H50:H51"/>
    <mergeCell ref="J50:J51"/>
    <mergeCell ref="L50:L51"/>
    <mergeCell ref="N50:N51"/>
    <mergeCell ref="P50:P51"/>
    <mergeCell ref="T56:T57"/>
    <mergeCell ref="V56:V57"/>
    <mergeCell ref="X56:X57"/>
    <mergeCell ref="Z56:Z57"/>
    <mergeCell ref="AB56:AB57"/>
    <mergeCell ref="A56:A57"/>
    <mergeCell ref="B56:C56"/>
    <mergeCell ref="F56:F57"/>
    <mergeCell ref="H56:H57"/>
    <mergeCell ref="J56:J57"/>
    <mergeCell ref="L56:L57"/>
    <mergeCell ref="N56:N57"/>
    <mergeCell ref="P56:P57"/>
    <mergeCell ref="R56:R57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9"/>
  <sheetViews>
    <sheetView showGridLines="0" showRuler="0" zoomScale="85" zoomScaleNormal="85" workbookViewId="0">
      <pane ySplit="4" topLeftCell="A23" activePane="bottomLeft" state="frozen"/>
      <selection pane="bottomLeft" activeCell="A27" sqref="A27:U28"/>
    </sheetView>
  </sheetViews>
  <sheetFormatPr defaultColWidth="8.7109375" defaultRowHeight="17.25" x14ac:dyDescent="0.3"/>
  <cols>
    <col min="1" max="1" width="6.7109375" style="36" customWidth="1"/>
    <col min="2" max="2" width="5.7109375" style="131" customWidth="1"/>
    <col min="3" max="3" width="13.42578125" style="33" customWidth="1"/>
    <col min="4" max="4" width="0.85546875" style="34" customWidth="1"/>
    <col min="5" max="5" width="4.140625" style="115" customWidth="1"/>
    <col min="6" max="24" width="4.140625" style="36" customWidth="1"/>
    <col min="25" max="25" width="5.7109375" style="36" bestFit="1" customWidth="1"/>
    <col min="26" max="26" width="4.140625" style="36" customWidth="1"/>
    <col min="27" max="27" width="5.7109375" style="36" bestFit="1" customWidth="1"/>
    <col min="28" max="28" width="1" style="36" customWidth="1"/>
    <col min="29" max="29" width="11.5703125" style="36" bestFit="1" customWidth="1"/>
    <col min="30" max="16384" width="8.7109375" style="36"/>
  </cols>
  <sheetData>
    <row r="1" spans="1:29" x14ac:dyDescent="0.3">
      <c r="A1" s="32" t="s">
        <v>0</v>
      </c>
      <c r="B1" s="130"/>
      <c r="Q1" s="37" t="s">
        <v>270</v>
      </c>
    </row>
    <row r="2" spans="1:29" ht="18" thickBot="1" x14ac:dyDescent="0.35"/>
    <row r="3" spans="1:29" s="40" customFormat="1" x14ac:dyDescent="0.3">
      <c r="A3" s="363" t="s">
        <v>2</v>
      </c>
      <c r="B3" s="364"/>
      <c r="C3" s="124" t="s">
        <v>3</v>
      </c>
      <c r="D3" s="39"/>
      <c r="E3" s="113" t="s">
        <v>15</v>
      </c>
      <c r="F3" s="365" t="s">
        <v>4</v>
      </c>
      <c r="G3" s="364"/>
      <c r="H3" s="363" t="s">
        <v>5</v>
      </c>
      <c r="I3" s="364"/>
      <c r="J3" s="363" t="s">
        <v>6</v>
      </c>
      <c r="K3" s="364"/>
      <c r="L3" s="363" t="s">
        <v>7</v>
      </c>
      <c r="M3" s="364"/>
      <c r="N3" s="363" t="s">
        <v>8</v>
      </c>
      <c r="O3" s="364"/>
      <c r="P3" s="363" t="s">
        <v>9</v>
      </c>
      <c r="Q3" s="364"/>
      <c r="R3" s="363" t="s">
        <v>10</v>
      </c>
      <c r="S3" s="364"/>
      <c r="T3" s="363" t="s">
        <v>11</v>
      </c>
      <c r="U3" s="364"/>
      <c r="V3" s="363" t="s">
        <v>12</v>
      </c>
      <c r="W3" s="364"/>
      <c r="X3" s="363" t="s">
        <v>13</v>
      </c>
      <c r="Y3" s="364"/>
      <c r="Z3" s="363" t="s">
        <v>14</v>
      </c>
      <c r="AA3" s="364"/>
      <c r="AC3" s="187" t="s">
        <v>157</v>
      </c>
    </row>
    <row r="4" spans="1:29" s="40" customFormat="1" ht="18" thickBot="1" x14ac:dyDescent="0.35">
      <c r="A4" s="127" t="s">
        <v>125</v>
      </c>
      <c r="B4" s="132" t="s">
        <v>126</v>
      </c>
      <c r="C4" s="125" t="s">
        <v>1</v>
      </c>
      <c r="D4" s="41"/>
      <c r="E4" s="114" t="s">
        <v>75</v>
      </c>
      <c r="F4" s="359" t="s">
        <v>271</v>
      </c>
      <c r="G4" s="360"/>
      <c r="H4" s="370" t="s">
        <v>272</v>
      </c>
      <c r="I4" s="360"/>
      <c r="J4" s="370" t="s">
        <v>273</v>
      </c>
      <c r="K4" s="360"/>
      <c r="L4" s="370" t="s">
        <v>274</v>
      </c>
      <c r="M4" s="360"/>
      <c r="N4" s="370" t="s">
        <v>275</v>
      </c>
      <c r="O4" s="360"/>
      <c r="P4" s="370" t="s">
        <v>276</v>
      </c>
      <c r="Q4" s="360"/>
      <c r="R4" s="370" t="s">
        <v>281</v>
      </c>
      <c r="S4" s="360"/>
      <c r="T4" s="370" t="s">
        <v>280</v>
      </c>
      <c r="U4" s="360"/>
      <c r="V4" s="370" t="s">
        <v>279</v>
      </c>
      <c r="W4" s="360"/>
      <c r="X4" s="371" t="s">
        <v>278</v>
      </c>
      <c r="Y4" s="360"/>
      <c r="Z4" s="370" t="s">
        <v>277</v>
      </c>
      <c r="AA4" s="360"/>
      <c r="AC4" s="82" t="s">
        <v>147</v>
      </c>
    </row>
    <row r="5" spans="1:29" x14ac:dyDescent="0.3">
      <c r="A5" s="349">
        <v>1</v>
      </c>
      <c r="B5" s="350"/>
      <c r="C5" s="89" t="s">
        <v>303</v>
      </c>
      <c r="D5" s="54"/>
      <c r="E5" s="351">
        <v>1</v>
      </c>
      <c r="F5" s="298">
        <v>12</v>
      </c>
      <c r="G5" s="345">
        <v>2</v>
      </c>
      <c r="H5" s="298">
        <v>8</v>
      </c>
      <c r="I5" s="357">
        <v>3</v>
      </c>
      <c r="J5" s="294">
        <v>2</v>
      </c>
      <c r="K5" s="361">
        <v>3</v>
      </c>
      <c r="L5" s="294">
        <v>13</v>
      </c>
      <c r="M5" s="355">
        <v>4</v>
      </c>
      <c r="N5" s="293">
        <v>6</v>
      </c>
      <c r="O5" s="355">
        <v>5</v>
      </c>
      <c r="P5" s="294">
        <v>3</v>
      </c>
      <c r="Q5" s="355">
        <v>6</v>
      </c>
      <c r="R5" s="294">
        <v>6</v>
      </c>
      <c r="S5" s="355">
        <v>7</v>
      </c>
      <c r="T5" s="293">
        <v>2</v>
      </c>
      <c r="U5" s="357">
        <v>8</v>
      </c>
      <c r="V5" s="300"/>
      <c r="W5" s="337"/>
      <c r="X5" s="300"/>
      <c r="Y5" s="337"/>
      <c r="Z5" s="332">
        <v>8</v>
      </c>
      <c r="AA5" s="337"/>
      <c r="AC5" s="372">
        <f>ELO!O5</f>
        <v>1808.2222222222222</v>
      </c>
    </row>
    <row r="6" spans="1:29" ht="18" thickBot="1" x14ac:dyDescent="0.35">
      <c r="A6" s="129">
        <v>2154</v>
      </c>
      <c r="B6" s="133">
        <v>2161</v>
      </c>
      <c r="C6" s="90" t="s">
        <v>244</v>
      </c>
      <c r="D6" s="55"/>
      <c r="E6" s="352"/>
      <c r="F6" s="296">
        <v>1</v>
      </c>
      <c r="G6" s="346"/>
      <c r="H6" s="296">
        <v>1</v>
      </c>
      <c r="I6" s="358"/>
      <c r="J6" s="296">
        <v>0</v>
      </c>
      <c r="K6" s="362"/>
      <c r="L6" s="296">
        <v>1</v>
      </c>
      <c r="M6" s="356"/>
      <c r="N6" s="296">
        <v>1</v>
      </c>
      <c r="O6" s="356"/>
      <c r="P6" s="296">
        <v>1</v>
      </c>
      <c r="Q6" s="356"/>
      <c r="R6" s="296">
        <v>1</v>
      </c>
      <c r="S6" s="356"/>
      <c r="T6" s="296">
        <v>1</v>
      </c>
      <c r="U6" s="358"/>
      <c r="V6" s="296"/>
      <c r="W6" s="338"/>
      <c r="X6" s="296"/>
      <c r="Y6" s="338"/>
      <c r="Z6" s="334">
        <v>1</v>
      </c>
      <c r="AA6" s="338"/>
      <c r="AC6" s="367"/>
    </row>
    <row r="7" spans="1:29" x14ac:dyDescent="0.3">
      <c r="A7" s="349">
        <v>2</v>
      </c>
      <c r="B7" s="350"/>
      <c r="C7" s="89" t="s">
        <v>245</v>
      </c>
      <c r="D7" s="54"/>
      <c r="E7" s="351">
        <v>1</v>
      </c>
      <c r="F7" s="48">
        <v>7</v>
      </c>
      <c r="G7" s="357">
        <v>2</v>
      </c>
      <c r="H7" s="294">
        <v>6</v>
      </c>
      <c r="I7" s="357">
        <v>3</v>
      </c>
      <c r="J7" s="293">
        <v>1</v>
      </c>
      <c r="K7" s="357">
        <v>4</v>
      </c>
      <c r="L7" s="294">
        <v>24</v>
      </c>
      <c r="M7" s="357">
        <v>5</v>
      </c>
      <c r="N7" s="293">
        <v>3</v>
      </c>
      <c r="O7" s="357">
        <v>6</v>
      </c>
      <c r="P7" s="294">
        <v>4</v>
      </c>
      <c r="Q7" s="357">
        <v>7</v>
      </c>
      <c r="R7" s="298">
        <v>3</v>
      </c>
      <c r="S7" s="357">
        <v>8</v>
      </c>
      <c r="T7" s="294">
        <v>1</v>
      </c>
      <c r="U7" s="357">
        <v>8</v>
      </c>
      <c r="V7" s="294"/>
      <c r="W7" s="335"/>
      <c r="X7" s="294"/>
      <c r="Y7" s="335"/>
      <c r="Z7" s="294"/>
      <c r="AA7" s="335"/>
      <c r="AC7" s="366">
        <f>ELO!O6</f>
        <v>1918.1428571428571</v>
      </c>
    </row>
    <row r="8" spans="1:29" ht="18" thickBot="1" x14ac:dyDescent="0.35">
      <c r="A8" s="129">
        <v>1913</v>
      </c>
      <c r="B8" s="133">
        <v>1925</v>
      </c>
      <c r="C8" s="90" t="s">
        <v>246</v>
      </c>
      <c r="D8" s="55"/>
      <c r="E8" s="352"/>
      <c r="F8" s="46">
        <v>1</v>
      </c>
      <c r="G8" s="358"/>
      <c r="H8" s="296">
        <v>1</v>
      </c>
      <c r="I8" s="358"/>
      <c r="J8" s="296">
        <v>1</v>
      </c>
      <c r="K8" s="358"/>
      <c r="L8" s="297">
        <v>1</v>
      </c>
      <c r="M8" s="358"/>
      <c r="N8" s="296">
        <v>1</v>
      </c>
      <c r="O8" s="358"/>
      <c r="P8" s="296">
        <v>1</v>
      </c>
      <c r="Q8" s="358"/>
      <c r="R8" s="297">
        <v>1</v>
      </c>
      <c r="S8" s="358"/>
      <c r="T8" s="297">
        <v>0</v>
      </c>
      <c r="U8" s="358"/>
      <c r="V8" s="297"/>
      <c r="W8" s="336"/>
      <c r="X8" s="297"/>
      <c r="Y8" s="336"/>
      <c r="Z8" s="297"/>
      <c r="AA8" s="336"/>
      <c r="AC8" s="367"/>
    </row>
    <row r="9" spans="1:29" x14ac:dyDescent="0.3">
      <c r="A9" s="349">
        <v>3</v>
      </c>
      <c r="B9" s="350"/>
      <c r="C9" s="89" t="s">
        <v>84</v>
      </c>
      <c r="D9" s="54"/>
      <c r="E9" s="351">
        <v>1</v>
      </c>
      <c r="F9" s="333">
        <v>5</v>
      </c>
      <c r="G9" s="357">
        <v>2</v>
      </c>
      <c r="H9" s="294">
        <v>13</v>
      </c>
      <c r="I9" s="357">
        <v>3</v>
      </c>
      <c r="J9" s="294">
        <v>4</v>
      </c>
      <c r="K9" s="361">
        <v>3</v>
      </c>
      <c r="L9" s="293">
        <v>15</v>
      </c>
      <c r="M9" s="355">
        <v>4</v>
      </c>
      <c r="N9" s="294">
        <v>2</v>
      </c>
      <c r="O9" s="353">
        <v>4</v>
      </c>
      <c r="P9" s="298">
        <v>1</v>
      </c>
      <c r="Q9" s="335">
        <v>4</v>
      </c>
      <c r="R9" s="293">
        <v>2</v>
      </c>
      <c r="S9" s="335">
        <v>4</v>
      </c>
      <c r="T9" s="294">
        <v>7</v>
      </c>
      <c r="U9" s="353">
        <v>5</v>
      </c>
      <c r="V9" s="298"/>
      <c r="W9" s="335"/>
      <c r="X9" s="295"/>
      <c r="Y9" s="335"/>
      <c r="Z9" s="298"/>
      <c r="AA9" s="335"/>
      <c r="AC9" s="366">
        <f>ELO!O7</f>
        <v>1788.25</v>
      </c>
    </row>
    <row r="10" spans="1:29" ht="18" thickBot="1" x14ac:dyDescent="0.35">
      <c r="A10" s="129">
        <v>1906</v>
      </c>
      <c r="B10" s="133">
        <v>1901</v>
      </c>
      <c r="C10" s="90" t="s">
        <v>85</v>
      </c>
      <c r="D10" s="55"/>
      <c r="E10" s="352"/>
      <c r="F10" s="331">
        <v>1</v>
      </c>
      <c r="G10" s="358"/>
      <c r="H10" s="296">
        <v>1</v>
      </c>
      <c r="I10" s="358"/>
      <c r="J10" s="297">
        <v>0</v>
      </c>
      <c r="K10" s="362"/>
      <c r="L10" s="296">
        <v>1</v>
      </c>
      <c r="M10" s="356"/>
      <c r="N10" s="297">
        <v>0</v>
      </c>
      <c r="O10" s="354"/>
      <c r="P10" s="297">
        <v>0</v>
      </c>
      <c r="Q10" s="336"/>
      <c r="R10" s="297">
        <v>0</v>
      </c>
      <c r="S10" s="336"/>
      <c r="T10" s="296">
        <v>1</v>
      </c>
      <c r="U10" s="354"/>
      <c r="V10" s="296"/>
      <c r="W10" s="336"/>
      <c r="X10" s="297"/>
      <c r="Y10" s="336"/>
      <c r="Z10" s="297"/>
      <c r="AA10" s="336"/>
      <c r="AC10" s="367"/>
    </row>
    <row r="11" spans="1:29" x14ac:dyDescent="0.3">
      <c r="A11" s="349">
        <v>4</v>
      </c>
      <c r="B11" s="350"/>
      <c r="C11" s="89" t="s">
        <v>247</v>
      </c>
      <c r="D11" s="54"/>
      <c r="E11" s="351">
        <v>1</v>
      </c>
      <c r="F11" s="43">
        <v>8</v>
      </c>
      <c r="G11" s="345">
        <v>1.5</v>
      </c>
      <c r="H11" s="293">
        <v>12</v>
      </c>
      <c r="I11" s="355">
        <v>2.5</v>
      </c>
      <c r="J11" s="293">
        <v>3</v>
      </c>
      <c r="K11" s="355">
        <v>3.5</v>
      </c>
      <c r="L11" s="298">
        <v>8</v>
      </c>
      <c r="M11" s="355">
        <v>4</v>
      </c>
      <c r="N11" s="294">
        <v>13</v>
      </c>
      <c r="O11" s="355">
        <v>5</v>
      </c>
      <c r="P11" s="298">
        <v>2</v>
      </c>
      <c r="Q11" s="353">
        <v>5</v>
      </c>
      <c r="R11" s="282" t="s">
        <v>210</v>
      </c>
      <c r="S11" s="353">
        <v>5</v>
      </c>
      <c r="T11" s="294">
        <v>9</v>
      </c>
      <c r="U11" s="355">
        <v>6</v>
      </c>
      <c r="V11" s="300"/>
      <c r="W11" s="335"/>
      <c r="X11" s="300"/>
      <c r="Y11" s="335"/>
      <c r="Z11" s="300"/>
      <c r="AA11" s="335"/>
      <c r="AC11" s="366">
        <f>ELO!O8</f>
        <v>1684.7142857142858</v>
      </c>
    </row>
    <row r="12" spans="1:29" ht="18" thickBot="1" x14ac:dyDescent="0.35">
      <c r="A12" s="129">
        <v>1828</v>
      </c>
      <c r="B12" s="133">
        <v>1871</v>
      </c>
      <c r="C12" s="90" t="s">
        <v>249</v>
      </c>
      <c r="D12" s="55"/>
      <c r="E12" s="352"/>
      <c r="F12" s="47">
        <v>0.5</v>
      </c>
      <c r="G12" s="346"/>
      <c r="H12" s="297">
        <v>1</v>
      </c>
      <c r="I12" s="356"/>
      <c r="J12" s="297">
        <v>1</v>
      </c>
      <c r="K12" s="356"/>
      <c r="L12" s="297">
        <v>0.5</v>
      </c>
      <c r="M12" s="356"/>
      <c r="N12" s="296">
        <v>1</v>
      </c>
      <c r="O12" s="356"/>
      <c r="P12" s="297">
        <v>0</v>
      </c>
      <c r="Q12" s="354"/>
      <c r="R12" s="283">
        <v>0</v>
      </c>
      <c r="S12" s="354"/>
      <c r="T12" s="297">
        <v>1</v>
      </c>
      <c r="U12" s="356"/>
      <c r="V12" s="296"/>
      <c r="W12" s="336"/>
      <c r="X12" s="296"/>
      <c r="Y12" s="336"/>
      <c r="Z12" s="296"/>
      <c r="AA12" s="336"/>
      <c r="AC12" s="367"/>
    </row>
    <row r="13" spans="1:29" x14ac:dyDescent="0.3">
      <c r="A13" s="349">
        <v>5</v>
      </c>
      <c r="B13" s="350"/>
      <c r="C13" s="89" t="s">
        <v>318</v>
      </c>
      <c r="D13" s="54"/>
      <c r="E13" s="351">
        <v>1</v>
      </c>
      <c r="F13" s="293">
        <v>9</v>
      </c>
      <c r="G13" s="345">
        <v>2</v>
      </c>
      <c r="H13" s="332">
        <v>3</v>
      </c>
      <c r="I13" s="335">
        <v>2</v>
      </c>
      <c r="J13" s="293">
        <v>6</v>
      </c>
      <c r="K13" s="345">
        <v>2.5</v>
      </c>
      <c r="L13" s="282" t="s">
        <v>210</v>
      </c>
      <c r="M13" s="337">
        <v>2.5</v>
      </c>
      <c r="N13" s="294">
        <v>19</v>
      </c>
      <c r="O13" s="335">
        <v>3.5</v>
      </c>
      <c r="P13" s="294">
        <v>9</v>
      </c>
      <c r="Q13" s="335">
        <v>3.5</v>
      </c>
      <c r="R13" s="293">
        <v>15</v>
      </c>
      <c r="S13" s="335">
        <v>4.5</v>
      </c>
      <c r="T13" s="294">
        <v>8</v>
      </c>
      <c r="U13" s="335">
        <v>4.5</v>
      </c>
      <c r="V13" s="294"/>
      <c r="W13" s="337"/>
      <c r="X13" s="298"/>
      <c r="Y13" s="337"/>
      <c r="Z13" s="294"/>
      <c r="AA13" s="337"/>
      <c r="AC13" s="366">
        <f>ELO!O9</f>
        <v>1640.1428571428571</v>
      </c>
    </row>
    <row r="14" spans="1:29" ht="18" thickBot="1" x14ac:dyDescent="0.35">
      <c r="A14" s="129">
        <v>1770</v>
      </c>
      <c r="B14" s="133">
        <v>1782</v>
      </c>
      <c r="C14" s="90" t="s">
        <v>319</v>
      </c>
      <c r="D14" s="55"/>
      <c r="E14" s="352"/>
      <c r="F14" s="47">
        <v>1</v>
      </c>
      <c r="G14" s="346"/>
      <c r="H14" s="334">
        <v>0</v>
      </c>
      <c r="I14" s="336"/>
      <c r="J14" s="299">
        <v>0.5</v>
      </c>
      <c r="K14" s="346"/>
      <c r="L14" s="283">
        <v>0</v>
      </c>
      <c r="M14" s="338"/>
      <c r="N14" s="296">
        <v>1</v>
      </c>
      <c r="O14" s="336"/>
      <c r="P14" s="297">
        <v>0</v>
      </c>
      <c r="Q14" s="336"/>
      <c r="R14" s="297">
        <v>1</v>
      </c>
      <c r="S14" s="336"/>
      <c r="T14" s="297">
        <v>0</v>
      </c>
      <c r="U14" s="336"/>
      <c r="V14" s="296"/>
      <c r="W14" s="338"/>
      <c r="X14" s="297"/>
      <c r="Y14" s="338"/>
      <c r="Z14" s="297"/>
      <c r="AA14" s="338"/>
      <c r="AC14" s="367"/>
    </row>
    <row r="15" spans="1:29" x14ac:dyDescent="0.3">
      <c r="A15" s="349">
        <v>6</v>
      </c>
      <c r="B15" s="350"/>
      <c r="C15" s="89" t="s">
        <v>320</v>
      </c>
      <c r="D15" s="54"/>
      <c r="E15" s="351">
        <v>1</v>
      </c>
      <c r="F15" s="43">
        <v>10</v>
      </c>
      <c r="G15" s="345">
        <v>2</v>
      </c>
      <c r="H15" s="298">
        <v>2</v>
      </c>
      <c r="I15" s="335">
        <v>2</v>
      </c>
      <c r="J15" s="294">
        <v>5</v>
      </c>
      <c r="K15" s="345">
        <v>2.5</v>
      </c>
      <c r="L15" s="293">
        <v>12</v>
      </c>
      <c r="M15" s="353">
        <v>3</v>
      </c>
      <c r="N15" s="294">
        <v>1</v>
      </c>
      <c r="O15" s="337">
        <v>3</v>
      </c>
      <c r="P15" s="332">
        <v>20</v>
      </c>
      <c r="Q15" s="335">
        <v>4</v>
      </c>
      <c r="R15" s="333">
        <v>1</v>
      </c>
      <c r="S15" s="335">
        <v>4</v>
      </c>
      <c r="T15" s="294">
        <v>11</v>
      </c>
      <c r="U15" s="353">
        <v>5</v>
      </c>
      <c r="V15" s="294"/>
      <c r="W15" s="337"/>
      <c r="X15" s="298"/>
      <c r="Y15" s="337"/>
      <c r="Z15" s="298"/>
      <c r="AA15" s="335"/>
      <c r="AC15" s="366">
        <f>ELO!O10</f>
        <v>1793.1428571428571</v>
      </c>
    </row>
    <row r="16" spans="1:29" ht="18" thickBot="1" x14ac:dyDescent="0.35">
      <c r="A16" s="129">
        <v>1763</v>
      </c>
      <c r="B16" s="133">
        <v>1756</v>
      </c>
      <c r="C16" s="90" t="s">
        <v>321</v>
      </c>
      <c r="D16" s="55"/>
      <c r="E16" s="352"/>
      <c r="F16" s="46">
        <v>1</v>
      </c>
      <c r="G16" s="346"/>
      <c r="H16" s="296">
        <v>0</v>
      </c>
      <c r="I16" s="336"/>
      <c r="J16" s="296">
        <v>0.5</v>
      </c>
      <c r="K16" s="346"/>
      <c r="L16" s="297">
        <v>0.5</v>
      </c>
      <c r="M16" s="354"/>
      <c r="N16" s="297">
        <v>0</v>
      </c>
      <c r="O16" s="338"/>
      <c r="P16" s="334">
        <v>1</v>
      </c>
      <c r="Q16" s="336"/>
      <c r="R16" s="331">
        <v>0</v>
      </c>
      <c r="S16" s="336"/>
      <c r="T16" s="296">
        <v>1</v>
      </c>
      <c r="U16" s="354"/>
      <c r="V16" s="296"/>
      <c r="W16" s="338"/>
      <c r="X16" s="297"/>
      <c r="Y16" s="338"/>
      <c r="Z16" s="297"/>
      <c r="AA16" s="336"/>
      <c r="AC16" s="367"/>
    </row>
    <row r="17" spans="1:31" x14ac:dyDescent="0.3">
      <c r="A17" s="349">
        <v>7</v>
      </c>
      <c r="B17" s="350"/>
      <c r="C17" s="89" t="s">
        <v>287</v>
      </c>
      <c r="D17" s="54"/>
      <c r="E17" s="351">
        <v>1</v>
      </c>
      <c r="F17" s="43">
        <v>2</v>
      </c>
      <c r="G17" s="345">
        <v>1</v>
      </c>
      <c r="H17" s="293">
        <v>19</v>
      </c>
      <c r="I17" s="335">
        <v>2</v>
      </c>
      <c r="J17" s="293">
        <v>11</v>
      </c>
      <c r="K17" s="361">
        <v>3</v>
      </c>
      <c r="L17" s="282" t="s">
        <v>210</v>
      </c>
      <c r="M17" s="353">
        <v>3</v>
      </c>
      <c r="N17" s="282" t="s">
        <v>210</v>
      </c>
      <c r="O17" s="335">
        <v>3</v>
      </c>
      <c r="P17" s="298">
        <v>8</v>
      </c>
      <c r="Q17" s="335">
        <v>3</v>
      </c>
      <c r="R17" s="294">
        <v>21</v>
      </c>
      <c r="S17" s="337">
        <v>4</v>
      </c>
      <c r="T17" s="295">
        <v>3</v>
      </c>
      <c r="U17" s="337">
        <v>4</v>
      </c>
      <c r="V17" s="295"/>
      <c r="W17" s="335"/>
      <c r="X17" s="294"/>
      <c r="Y17" s="337"/>
      <c r="Z17" s="295"/>
      <c r="AA17" s="335"/>
      <c r="AC17" s="372">
        <f>ELO!O11</f>
        <v>1610.5</v>
      </c>
    </row>
    <row r="18" spans="1:31" ht="18" thickBot="1" x14ac:dyDescent="0.35">
      <c r="A18" s="129">
        <v>1716</v>
      </c>
      <c r="B18" s="133">
        <v>1721</v>
      </c>
      <c r="C18" s="90" t="s">
        <v>317</v>
      </c>
      <c r="D18" s="55"/>
      <c r="E18" s="352"/>
      <c r="F18" s="46">
        <v>0</v>
      </c>
      <c r="G18" s="346"/>
      <c r="H18" s="297">
        <v>1</v>
      </c>
      <c r="I18" s="336"/>
      <c r="J18" s="296">
        <v>1</v>
      </c>
      <c r="K18" s="362"/>
      <c r="L18" s="283">
        <v>0</v>
      </c>
      <c r="M18" s="354"/>
      <c r="N18" s="283">
        <v>0</v>
      </c>
      <c r="O18" s="336"/>
      <c r="P18" s="297">
        <v>0</v>
      </c>
      <c r="Q18" s="336"/>
      <c r="R18" s="297">
        <v>1</v>
      </c>
      <c r="S18" s="338"/>
      <c r="T18" s="297">
        <v>0</v>
      </c>
      <c r="U18" s="338"/>
      <c r="V18" s="297"/>
      <c r="W18" s="336"/>
      <c r="X18" s="296"/>
      <c r="Y18" s="338"/>
      <c r="Z18" s="297"/>
      <c r="AA18" s="336"/>
      <c r="AC18" s="367"/>
    </row>
    <row r="19" spans="1:31" x14ac:dyDescent="0.3">
      <c r="A19" s="349">
        <v>8</v>
      </c>
      <c r="B19" s="350"/>
      <c r="C19" s="89" t="s">
        <v>183</v>
      </c>
      <c r="D19" s="54"/>
      <c r="E19" s="351">
        <v>1</v>
      </c>
      <c r="F19" s="293">
        <v>4</v>
      </c>
      <c r="G19" s="347">
        <v>1.5</v>
      </c>
      <c r="H19" s="294">
        <v>1</v>
      </c>
      <c r="I19" s="337">
        <v>1.5</v>
      </c>
      <c r="J19" s="293">
        <v>10</v>
      </c>
      <c r="K19" s="345">
        <v>2.5</v>
      </c>
      <c r="L19" s="294">
        <v>4</v>
      </c>
      <c r="M19" s="353">
        <v>3</v>
      </c>
      <c r="N19" s="332">
        <v>14</v>
      </c>
      <c r="O19" s="353">
        <v>4</v>
      </c>
      <c r="P19" s="294">
        <v>7</v>
      </c>
      <c r="Q19" s="353">
        <v>5</v>
      </c>
      <c r="R19" s="293">
        <v>1</v>
      </c>
      <c r="S19" s="353">
        <v>5</v>
      </c>
      <c r="T19" s="293">
        <v>5</v>
      </c>
      <c r="U19" s="355">
        <v>6</v>
      </c>
      <c r="V19" s="300"/>
      <c r="W19" s="337"/>
      <c r="X19" s="293"/>
      <c r="Y19" s="337"/>
      <c r="Z19" s="293"/>
      <c r="AA19" s="337"/>
      <c r="AC19" s="366">
        <f>ELO!O12</f>
        <v>1809.375</v>
      </c>
    </row>
    <row r="20" spans="1:31" ht="18" thickBot="1" x14ac:dyDescent="0.35">
      <c r="A20" s="129">
        <v>1678</v>
      </c>
      <c r="B20" s="133">
        <v>1693</v>
      </c>
      <c r="C20" s="90" t="s">
        <v>184</v>
      </c>
      <c r="D20" s="55"/>
      <c r="E20" s="352"/>
      <c r="F20" s="47">
        <v>0.5</v>
      </c>
      <c r="G20" s="348"/>
      <c r="H20" s="297">
        <v>0</v>
      </c>
      <c r="I20" s="338"/>
      <c r="J20" s="296">
        <v>1</v>
      </c>
      <c r="K20" s="346"/>
      <c r="L20" s="296">
        <v>0.5</v>
      </c>
      <c r="M20" s="354"/>
      <c r="N20" s="334">
        <v>1</v>
      </c>
      <c r="O20" s="354"/>
      <c r="P20" s="297">
        <v>1</v>
      </c>
      <c r="Q20" s="354"/>
      <c r="R20" s="296">
        <v>0</v>
      </c>
      <c r="S20" s="354"/>
      <c r="T20" s="297">
        <v>1</v>
      </c>
      <c r="U20" s="356"/>
      <c r="V20" s="296"/>
      <c r="W20" s="338"/>
      <c r="X20" s="297"/>
      <c r="Y20" s="338"/>
      <c r="Z20" s="297"/>
      <c r="AA20" s="338"/>
      <c r="AC20" s="367"/>
    </row>
    <row r="21" spans="1:31" ht="18" thickBot="1" x14ac:dyDescent="0.35">
      <c r="A21" s="349">
        <v>9</v>
      </c>
      <c r="B21" s="350"/>
      <c r="C21" s="89" t="s">
        <v>323</v>
      </c>
      <c r="D21" s="54"/>
      <c r="E21" s="351">
        <v>1</v>
      </c>
      <c r="F21" s="43">
        <v>5</v>
      </c>
      <c r="G21" s="345">
        <v>1</v>
      </c>
      <c r="H21" s="298">
        <v>11</v>
      </c>
      <c r="I21" s="345">
        <v>2</v>
      </c>
      <c r="J21" s="282" t="s">
        <v>210</v>
      </c>
      <c r="K21" s="345">
        <v>2</v>
      </c>
      <c r="L21" s="298">
        <v>16</v>
      </c>
      <c r="M21" s="353">
        <v>3</v>
      </c>
      <c r="N21" s="295">
        <v>12</v>
      </c>
      <c r="O21" s="353">
        <v>4</v>
      </c>
      <c r="P21" s="293">
        <v>5</v>
      </c>
      <c r="Q21" s="353">
        <v>5</v>
      </c>
      <c r="R21" s="282" t="s">
        <v>210</v>
      </c>
      <c r="S21" s="353">
        <v>5</v>
      </c>
      <c r="T21" s="298">
        <v>4</v>
      </c>
      <c r="U21" s="353">
        <v>5</v>
      </c>
      <c r="V21" s="298"/>
      <c r="W21" s="337"/>
      <c r="X21" s="293"/>
      <c r="Y21" s="337"/>
      <c r="Z21" s="294"/>
      <c r="AA21" s="335"/>
      <c r="AC21" s="368">
        <f>ELO!O13</f>
        <v>1636</v>
      </c>
    </row>
    <row r="22" spans="1:31" ht="18" thickBot="1" x14ac:dyDescent="0.35">
      <c r="A22" s="129">
        <v>1649</v>
      </c>
      <c r="B22" s="133">
        <v>1639</v>
      </c>
      <c r="C22" s="90" t="s">
        <v>326</v>
      </c>
      <c r="D22" s="55"/>
      <c r="E22" s="352"/>
      <c r="F22" s="47">
        <v>0</v>
      </c>
      <c r="G22" s="346"/>
      <c r="H22" s="297">
        <v>1</v>
      </c>
      <c r="I22" s="346"/>
      <c r="J22" s="283">
        <v>0</v>
      </c>
      <c r="K22" s="346"/>
      <c r="L22" s="297">
        <v>1</v>
      </c>
      <c r="M22" s="354"/>
      <c r="N22" s="301">
        <v>1</v>
      </c>
      <c r="O22" s="354"/>
      <c r="P22" s="296">
        <v>1</v>
      </c>
      <c r="Q22" s="354"/>
      <c r="R22" s="283">
        <v>0</v>
      </c>
      <c r="S22" s="354"/>
      <c r="T22" s="297">
        <v>0</v>
      </c>
      <c r="U22" s="354"/>
      <c r="V22" s="297"/>
      <c r="W22" s="338"/>
      <c r="X22" s="297"/>
      <c r="Y22" s="338"/>
      <c r="Z22" s="297"/>
      <c r="AA22" s="336"/>
      <c r="AC22" s="369"/>
      <c r="AE22" s="345"/>
    </row>
    <row r="23" spans="1:31" ht="18" thickBot="1" x14ac:dyDescent="0.35">
      <c r="A23" s="349">
        <v>10</v>
      </c>
      <c r="B23" s="350"/>
      <c r="C23" s="89" t="s">
        <v>152</v>
      </c>
      <c r="D23" s="54"/>
      <c r="E23" s="351">
        <v>1</v>
      </c>
      <c r="F23" s="48">
        <v>6</v>
      </c>
      <c r="G23" s="345">
        <v>1</v>
      </c>
      <c r="H23" s="295">
        <v>24</v>
      </c>
      <c r="I23" s="337">
        <v>1</v>
      </c>
      <c r="J23" s="295">
        <v>8</v>
      </c>
      <c r="K23" s="337">
        <v>1</v>
      </c>
      <c r="L23" s="293">
        <v>21</v>
      </c>
      <c r="M23" s="337">
        <v>2</v>
      </c>
      <c r="N23" s="295">
        <v>15</v>
      </c>
      <c r="O23" s="337">
        <v>2.5</v>
      </c>
      <c r="P23" s="293">
        <v>18</v>
      </c>
      <c r="Q23" s="337">
        <v>3</v>
      </c>
      <c r="R23" s="293">
        <v>19</v>
      </c>
      <c r="S23" s="337">
        <v>3</v>
      </c>
      <c r="T23" s="294">
        <v>26</v>
      </c>
      <c r="U23" s="337">
        <v>3</v>
      </c>
      <c r="V23" s="295"/>
      <c r="W23" s="337"/>
      <c r="X23" s="298"/>
      <c r="Y23" s="337"/>
      <c r="Z23" s="293"/>
      <c r="AA23" s="337"/>
      <c r="AC23" s="366">
        <f>ELO!O14</f>
        <v>1471.3333333333333</v>
      </c>
      <c r="AE23" s="346"/>
    </row>
    <row r="24" spans="1:31" ht="18" thickBot="1" x14ac:dyDescent="0.35">
      <c r="A24" s="129">
        <v>1549</v>
      </c>
      <c r="B24" s="133">
        <v>1587</v>
      </c>
      <c r="C24" s="90" t="s">
        <v>85</v>
      </c>
      <c r="D24" s="55"/>
      <c r="E24" s="352"/>
      <c r="F24" s="47">
        <v>0</v>
      </c>
      <c r="G24" s="346"/>
      <c r="H24" s="297">
        <v>0</v>
      </c>
      <c r="I24" s="338"/>
      <c r="J24" s="297">
        <v>0</v>
      </c>
      <c r="K24" s="338"/>
      <c r="L24" s="296">
        <v>1</v>
      </c>
      <c r="M24" s="338"/>
      <c r="N24" s="296">
        <v>0.5</v>
      </c>
      <c r="O24" s="338"/>
      <c r="P24" s="296">
        <v>0.5</v>
      </c>
      <c r="Q24" s="338"/>
      <c r="R24" s="296">
        <v>0</v>
      </c>
      <c r="S24" s="338"/>
      <c r="T24" s="296">
        <v>0</v>
      </c>
      <c r="U24" s="338"/>
      <c r="V24" s="297"/>
      <c r="W24" s="338"/>
      <c r="X24" s="297"/>
      <c r="Y24" s="338"/>
      <c r="Z24" s="296"/>
      <c r="AA24" s="338"/>
      <c r="AC24" s="367"/>
    </row>
    <row r="25" spans="1:31" x14ac:dyDescent="0.3">
      <c r="A25" s="349">
        <v>11</v>
      </c>
      <c r="B25" s="350"/>
      <c r="C25" s="89" t="s">
        <v>323</v>
      </c>
      <c r="D25" s="54"/>
      <c r="E25" s="351">
        <v>1</v>
      </c>
      <c r="F25" s="48">
        <v>15</v>
      </c>
      <c r="G25" s="345">
        <v>2</v>
      </c>
      <c r="H25" s="295">
        <v>9</v>
      </c>
      <c r="I25" s="335">
        <v>2</v>
      </c>
      <c r="J25" s="295">
        <v>7</v>
      </c>
      <c r="K25" s="337">
        <v>2</v>
      </c>
      <c r="L25" s="298">
        <v>19</v>
      </c>
      <c r="M25" s="337">
        <v>2.5</v>
      </c>
      <c r="N25" s="295">
        <v>14</v>
      </c>
      <c r="O25" s="335">
        <v>3.5</v>
      </c>
      <c r="P25" s="293">
        <v>18</v>
      </c>
      <c r="Q25" s="335">
        <v>4.5</v>
      </c>
      <c r="R25" s="282" t="s">
        <v>210</v>
      </c>
      <c r="S25" s="335">
        <v>4.5</v>
      </c>
      <c r="T25" s="298">
        <v>6</v>
      </c>
      <c r="U25" s="337">
        <v>4.5</v>
      </c>
      <c r="V25" s="293"/>
      <c r="W25" s="337"/>
      <c r="X25" s="295"/>
      <c r="Y25" s="335"/>
      <c r="Z25" s="294"/>
      <c r="AA25" s="335"/>
      <c r="AC25" s="366">
        <f>ELO!O15</f>
        <v>1531</v>
      </c>
    </row>
    <row r="26" spans="1:31" ht="18" thickBot="1" x14ac:dyDescent="0.35">
      <c r="A26" s="129">
        <v>1525</v>
      </c>
      <c r="B26" s="133">
        <v>1525</v>
      </c>
      <c r="C26" s="90" t="s">
        <v>324</v>
      </c>
      <c r="D26" s="55"/>
      <c r="E26" s="352"/>
      <c r="F26" s="47">
        <v>1</v>
      </c>
      <c r="G26" s="346"/>
      <c r="H26" s="297">
        <v>0</v>
      </c>
      <c r="I26" s="336"/>
      <c r="J26" s="297">
        <v>0</v>
      </c>
      <c r="K26" s="338"/>
      <c r="L26" s="297">
        <v>0.5</v>
      </c>
      <c r="M26" s="338"/>
      <c r="N26" s="296">
        <v>1</v>
      </c>
      <c r="O26" s="336"/>
      <c r="P26" s="296">
        <v>1</v>
      </c>
      <c r="Q26" s="336"/>
      <c r="R26" s="283">
        <v>0</v>
      </c>
      <c r="S26" s="336"/>
      <c r="T26" s="299">
        <v>0</v>
      </c>
      <c r="U26" s="338"/>
      <c r="V26" s="297"/>
      <c r="W26" s="338"/>
      <c r="X26" s="297"/>
      <c r="Y26" s="336"/>
      <c r="Z26" s="297"/>
      <c r="AA26" s="336"/>
      <c r="AC26" s="367"/>
    </row>
    <row r="27" spans="1:31" x14ac:dyDescent="0.3">
      <c r="A27" s="349">
        <v>12</v>
      </c>
      <c r="B27" s="350"/>
      <c r="C27" s="89" t="s">
        <v>127</v>
      </c>
      <c r="D27" s="54"/>
      <c r="E27" s="351">
        <v>1</v>
      </c>
      <c r="F27" s="48">
        <v>21</v>
      </c>
      <c r="G27" s="347">
        <v>2</v>
      </c>
      <c r="H27" s="294">
        <v>4</v>
      </c>
      <c r="I27" s="337">
        <v>2</v>
      </c>
      <c r="J27" s="48">
        <v>24</v>
      </c>
      <c r="K27" s="345">
        <v>2.5</v>
      </c>
      <c r="L27" s="294">
        <v>6</v>
      </c>
      <c r="M27" s="353">
        <v>3</v>
      </c>
      <c r="N27" s="293">
        <v>9</v>
      </c>
      <c r="O27" s="335">
        <v>3</v>
      </c>
      <c r="P27" s="294">
        <v>1</v>
      </c>
      <c r="Q27" s="337">
        <v>3</v>
      </c>
      <c r="R27" s="298">
        <v>20</v>
      </c>
      <c r="S27" s="337">
        <v>4</v>
      </c>
      <c r="T27" s="282" t="s">
        <v>210</v>
      </c>
      <c r="U27" s="337">
        <v>4</v>
      </c>
      <c r="V27" s="298"/>
      <c r="W27" s="337"/>
      <c r="X27" s="295"/>
      <c r="Y27" s="337"/>
      <c r="Z27" s="295"/>
      <c r="AA27" s="337"/>
      <c r="AC27" s="368">
        <f>ELO!O16</f>
        <v>1669.6666666666667</v>
      </c>
    </row>
    <row r="28" spans="1:31" ht="18" thickBot="1" x14ac:dyDescent="0.35">
      <c r="A28" s="129">
        <v>1487</v>
      </c>
      <c r="B28" s="133">
        <v>1472</v>
      </c>
      <c r="C28" s="90" t="s">
        <v>128</v>
      </c>
      <c r="D28" s="55"/>
      <c r="E28" s="352"/>
      <c r="F28" s="46">
        <v>1</v>
      </c>
      <c r="G28" s="348"/>
      <c r="H28" s="296">
        <v>0</v>
      </c>
      <c r="I28" s="338"/>
      <c r="J28" s="296">
        <v>0.5</v>
      </c>
      <c r="K28" s="346"/>
      <c r="L28" s="296">
        <v>0.5</v>
      </c>
      <c r="M28" s="354"/>
      <c r="N28" s="297">
        <v>0</v>
      </c>
      <c r="O28" s="336"/>
      <c r="P28" s="297">
        <v>0</v>
      </c>
      <c r="Q28" s="338"/>
      <c r="R28" s="299">
        <v>1</v>
      </c>
      <c r="S28" s="338"/>
      <c r="T28" s="283">
        <v>0</v>
      </c>
      <c r="U28" s="338"/>
      <c r="V28" s="299"/>
      <c r="W28" s="338"/>
      <c r="X28" s="299"/>
      <c r="Y28" s="338"/>
      <c r="Z28" s="299"/>
      <c r="AA28" s="338"/>
      <c r="AC28" s="369"/>
    </row>
    <row r="29" spans="1:31" x14ac:dyDescent="0.3">
      <c r="A29" s="341">
        <v>13</v>
      </c>
      <c r="B29" s="342"/>
      <c r="C29" s="89" t="s">
        <v>247</v>
      </c>
      <c r="D29" s="54"/>
      <c r="E29" s="343">
        <v>0</v>
      </c>
      <c r="F29" s="294">
        <v>22</v>
      </c>
      <c r="G29" s="345">
        <v>1</v>
      </c>
      <c r="H29" s="293">
        <v>3</v>
      </c>
      <c r="I29" s="337">
        <v>1</v>
      </c>
      <c r="J29" s="295">
        <v>14</v>
      </c>
      <c r="K29" s="337">
        <v>2</v>
      </c>
      <c r="L29" s="293">
        <v>1</v>
      </c>
      <c r="M29" s="335">
        <v>2</v>
      </c>
      <c r="N29" s="293">
        <v>4</v>
      </c>
      <c r="O29" s="335">
        <v>2</v>
      </c>
      <c r="P29" s="294">
        <v>19</v>
      </c>
      <c r="Q29" s="337">
        <v>2.5</v>
      </c>
      <c r="R29" s="298">
        <v>26</v>
      </c>
      <c r="S29" s="337">
        <v>3.5</v>
      </c>
      <c r="T29" s="295">
        <v>15</v>
      </c>
      <c r="U29" s="337">
        <v>3.5</v>
      </c>
      <c r="V29" s="293"/>
      <c r="W29" s="337"/>
      <c r="X29" s="300"/>
      <c r="Y29" s="337"/>
      <c r="Z29" s="300"/>
      <c r="AA29" s="337"/>
      <c r="AC29" s="366">
        <f>ELO!O17</f>
        <v>1538.7142857142858</v>
      </c>
    </row>
    <row r="30" spans="1:31" ht="18" thickBot="1" x14ac:dyDescent="0.35">
      <c r="A30" s="129">
        <v>1482</v>
      </c>
      <c r="B30" s="133">
        <v>1385</v>
      </c>
      <c r="C30" s="90" t="s">
        <v>248</v>
      </c>
      <c r="D30" s="55"/>
      <c r="E30" s="344"/>
      <c r="F30" s="296">
        <v>1</v>
      </c>
      <c r="G30" s="346"/>
      <c r="H30" s="297">
        <v>0</v>
      </c>
      <c r="I30" s="338"/>
      <c r="J30" s="297">
        <v>1</v>
      </c>
      <c r="K30" s="338"/>
      <c r="L30" s="297">
        <v>0</v>
      </c>
      <c r="M30" s="336"/>
      <c r="N30" s="297">
        <v>0</v>
      </c>
      <c r="O30" s="336"/>
      <c r="P30" s="297">
        <v>0.5</v>
      </c>
      <c r="Q30" s="338"/>
      <c r="R30" s="299">
        <v>1</v>
      </c>
      <c r="S30" s="338"/>
      <c r="T30" s="296">
        <v>0</v>
      </c>
      <c r="U30" s="338"/>
      <c r="V30" s="297"/>
      <c r="W30" s="338"/>
      <c r="X30" s="296"/>
      <c r="Y30" s="338"/>
      <c r="Z30" s="296"/>
      <c r="AA30" s="338"/>
      <c r="AC30" s="367"/>
    </row>
    <row r="31" spans="1:31" x14ac:dyDescent="0.3">
      <c r="A31" s="341">
        <v>14</v>
      </c>
      <c r="B31" s="342"/>
      <c r="C31" s="89" t="s">
        <v>172</v>
      </c>
      <c r="D31" s="54"/>
      <c r="E31" s="343">
        <v>0</v>
      </c>
      <c r="F31" s="333">
        <v>8</v>
      </c>
      <c r="G31" s="345">
        <v>0</v>
      </c>
      <c r="H31" s="294">
        <v>25</v>
      </c>
      <c r="I31" s="335">
        <v>1</v>
      </c>
      <c r="J31" s="293">
        <v>13</v>
      </c>
      <c r="K31" s="335">
        <v>1</v>
      </c>
      <c r="L31" s="294">
        <v>22</v>
      </c>
      <c r="M31" s="335">
        <v>2</v>
      </c>
      <c r="N31" s="293">
        <v>11</v>
      </c>
      <c r="O31" s="335">
        <v>2</v>
      </c>
      <c r="P31" s="294">
        <v>15</v>
      </c>
      <c r="Q31" s="335">
        <v>2</v>
      </c>
      <c r="R31" s="282" t="s">
        <v>210</v>
      </c>
      <c r="S31" s="335">
        <v>2</v>
      </c>
      <c r="T31" s="295">
        <v>20</v>
      </c>
      <c r="U31" s="335">
        <v>2</v>
      </c>
      <c r="V31" s="300"/>
      <c r="W31" s="335"/>
      <c r="X31" s="300"/>
      <c r="Y31" s="335"/>
      <c r="Z31" s="300"/>
      <c r="AA31" s="337"/>
      <c r="AC31" s="366">
        <f>ELO!O18</f>
        <v>1496.1428571428571</v>
      </c>
    </row>
    <row r="32" spans="1:31" ht="18" thickBot="1" x14ac:dyDescent="0.35">
      <c r="A32" s="129">
        <v>1476</v>
      </c>
      <c r="B32" s="133">
        <v>1490</v>
      </c>
      <c r="C32" s="90" t="s">
        <v>173</v>
      </c>
      <c r="D32" s="55"/>
      <c r="E32" s="344"/>
      <c r="F32" s="331">
        <v>0</v>
      </c>
      <c r="G32" s="346"/>
      <c r="H32" s="297">
        <v>1</v>
      </c>
      <c r="I32" s="336"/>
      <c r="J32" s="297">
        <v>0</v>
      </c>
      <c r="K32" s="336"/>
      <c r="L32" s="296">
        <v>1</v>
      </c>
      <c r="M32" s="336"/>
      <c r="N32" s="297">
        <v>0</v>
      </c>
      <c r="O32" s="336"/>
      <c r="P32" s="297">
        <v>0</v>
      </c>
      <c r="Q32" s="336"/>
      <c r="R32" s="283">
        <v>0</v>
      </c>
      <c r="S32" s="336"/>
      <c r="T32" s="299">
        <v>0</v>
      </c>
      <c r="U32" s="336"/>
      <c r="V32" s="296"/>
      <c r="W32" s="336"/>
      <c r="X32" s="296"/>
      <c r="Y32" s="336"/>
      <c r="Z32" s="296"/>
      <c r="AA32" s="338"/>
      <c r="AC32" s="367"/>
    </row>
    <row r="33" spans="1:29" x14ac:dyDescent="0.3">
      <c r="A33" s="341">
        <v>15</v>
      </c>
      <c r="B33" s="342"/>
      <c r="C33" s="89" t="s">
        <v>87</v>
      </c>
      <c r="D33" s="54"/>
      <c r="E33" s="343">
        <v>0</v>
      </c>
      <c r="F33" s="43">
        <v>11</v>
      </c>
      <c r="G33" s="345">
        <v>0</v>
      </c>
      <c r="H33" s="298">
        <v>22</v>
      </c>
      <c r="I33" s="337">
        <v>1</v>
      </c>
      <c r="J33" s="295">
        <v>16</v>
      </c>
      <c r="K33" s="337">
        <v>2</v>
      </c>
      <c r="L33" s="295">
        <v>3</v>
      </c>
      <c r="M33" s="337">
        <v>2</v>
      </c>
      <c r="N33" s="293">
        <v>10</v>
      </c>
      <c r="O33" s="335">
        <v>2.5</v>
      </c>
      <c r="P33" s="293">
        <v>14</v>
      </c>
      <c r="Q33" s="337">
        <v>3.5</v>
      </c>
      <c r="R33" s="294">
        <v>5</v>
      </c>
      <c r="S33" s="337">
        <v>3.5</v>
      </c>
      <c r="T33" s="298">
        <v>13</v>
      </c>
      <c r="U33" s="337">
        <v>4.5</v>
      </c>
      <c r="V33" s="295"/>
      <c r="W33" s="337"/>
      <c r="X33" s="294"/>
      <c r="Y33" s="337"/>
      <c r="Z33" s="295"/>
      <c r="AA33" s="335"/>
      <c r="AC33" s="366">
        <f>ELO!O19</f>
        <v>1539.5</v>
      </c>
    </row>
    <row r="34" spans="1:29" ht="18" thickBot="1" x14ac:dyDescent="0.35">
      <c r="A34" s="129">
        <v>1466</v>
      </c>
      <c r="B34" s="133">
        <v>1500</v>
      </c>
      <c r="C34" s="90" t="s">
        <v>86</v>
      </c>
      <c r="D34" s="55"/>
      <c r="E34" s="344"/>
      <c r="F34" s="47">
        <v>0</v>
      </c>
      <c r="G34" s="346"/>
      <c r="H34" s="299">
        <v>1</v>
      </c>
      <c r="I34" s="338"/>
      <c r="J34" s="299">
        <v>1</v>
      </c>
      <c r="K34" s="338"/>
      <c r="L34" s="299">
        <v>0</v>
      </c>
      <c r="M34" s="338"/>
      <c r="N34" s="296">
        <v>0.5</v>
      </c>
      <c r="O34" s="336"/>
      <c r="P34" s="297">
        <v>1</v>
      </c>
      <c r="Q34" s="338"/>
      <c r="R34" s="297">
        <v>0</v>
      </c>
      <c r="S34" s="338"/>
      <c r="T34" s="297">
        <v>1</v>
      </c>
      <c r="U34" s="338"/>
      <c r="V34" s="296"/>
      <c r="W34" s="338"/>
      <c r="X34" s="297"/>
      <c r="Y34" s="338"/>
      <c r="Z34" s="296"/>
      <c r="AA34" s="336"/>
      <c r="AC34" s="367"/>
    </row>
    <row r="35" spans="1:29" x14ac:dyDescent="0.3">
      <c r="A35" s="341">
        <v>16</v>
      </c>
      <c r="B35" s="342"/>
      <c r="C35" s="89" t="s">
        <v>296</v>
      </c>
      <c r="D35" s="54"/>
      <c r="E35" s="343">
        <v>0</v>
      </c>
      <c r="F35" s="44">
        <v>19</v>
      </c>
      <c r="G35" s="345">
        <v>0</v>
      </c>
      <c r="H35" s="294">
        <v>21</v>
      </c>
      <c r="I35" s="337">
        <v>1</v>
      </c>
      <c r="J35" s="298">
        <v>15</v>
      </c>
      <c r="K35" s="335">
        <v>1</v>
      </c>
      <c r="L35" s="294">
        <v>9</v>
      </c>
      <c r="M35" s="337">
        <v>1</v>
      </c>
      <c r="N35" s="298">
        <v>18</v>
      </c>
      <c r="O35" s="335">
        <v>1</v>
      </c>
      <c r="P35" s="298">
        <v>26</v>
      </c>
      <c r="Q35" s="335">
        <v>1</v>
      </c>
      <c r="R35" s="332">
        <v>26</v>
      </c>
      <c r="S35" s="335">
        <v>1</v>
      </c>
      <c r="T35" s="294">
        <v>23</v>
      </c>
      <c r="U35" s="335">
        <v>2</v>
      </c>
      <c r="V35" s="293"/>
      <c r="W35" s="335"/>
      <c r="X35" s="300"/>
      <c r="Y35" s="337"/>
      <c r="Z35" s="300"/>
      <c r="AA35" s="337"/>
      <c r="AC35" s="366">
        <f>ELO!O20</f>
        <v>1346</v>
      </c>
    </row>
    <row r="36" spans="1:29" ht="18" thickBot="1" x14ac:dyDescent="0.35">
      <c r="A36" s="129">
        <v>1436</v>
      </c>
      <c r="B36" s="133">
        <v>1436</v>
      </c>
      <c r="C36" s="90" t="s">
        <v>327</v>
      </c>
      <c r="D36" s="55"/>
      <c r="E36" s="344"/>
      <c r="F36" s="264">
        <v>0</v>
      </c>
      <c r="G36" s="346"/>
      <c r="H36" s="297">
        <v>1</v>
      </c>
      <c r="I36" s="338"/>
      <c r="J36" s="296">
        <v>0</v>
      </c>
      <c r="K36" s="336"/>
      <c r="L36" s="297">
        <v>0</v>
      </c>
      <c r="M36" s="338"/>
      <c r="N36" s="296">
        <v>0</v>
      </c>
      <c r="O36" s="336"/>
      <c r="P36" s="296">
        <v>0</v>
      </c>
      <c r="Q36" s="336"/>
      <c r="R36" s="334">
        <v>0</v>
      </c>
      <c r="S36" s="336"/>
      <c r="T36" s="296">
        <v>1</v>
      </c>
      <c r="U36" s="336"/>
      <c r="V36" s="297"/>
      <c r="W36" s="336"/>
      <c r="X36" s="296"/>
      <c r="Y36" s="338"/>
      <c r="Z36" s="296"/>
      <c r="AA36" s="338"/>
      <c r="AC36" s="367"/>
    </row>
    <row r="37" spans="1:29" x14ac:dyDescent="0.3">
      <c r="A37" s="341">
        <v>17</v>
      </c>
      <c r="B37" s="342"/>
      <c r="C37" s="89" t="s">
        <v>295</v>
      </c>
      <c r="D37" s="54"/>
      <c r="E37" s="343">
        <v>0</v>
      </c>
      <c r="F37" s="293">
        <v>24</v>
      </c>
      <c r="G37" s="345">
        <v>0</v>
      </c>
      <c r="H37" s="282" t="s">
        <v>210</v>
      </c>
      <c r="I37" s="345">
        <v>0</v>
      </c>
      <c r="J37" s="282" t="s">
        <v>210</v>
      </c>
      <c r="K37" s="345">
        <v>0</v>
      </c>
      <c r="L37" s="282" t="s">
        <v>210</v>
      </c>
      <c r="M37" s="345">
        <v>0</v>
      </c>
      <c r="N37" s="282" t="s">
        <v>210</v>
      </c>
      <c r="O37" s="337">
        <v>0</v>
      </c>
      <c r="P37" s="282" t="s">
        <v>210</v>
      </c>
      <c r="Q37" s="335">
        <v>0</v>
      </c>
      <c r="R37" s="282" t="s">
        <v>210</v>
      </c>
      <c r="S37" s="335">
        <v>0</v>
      </c>
      <c r="T37" s="282" t="s">
        <v>210</v>
      </c>
      <c r="U37" s="335">
        <v>0</v>
      </c>
      <c r="V37" s="298"/>
      <c r="W37" s="337"/>
      <c r="X37" s="294"/>
      <c r="Y37" s="337"/>
      <c r="Z37" s="295"/>
      <c r="AA37" s="335"/>
      <c r="AC37" s="366" t="e">
        <f>ELO!O21</f>
        <v>#DIV/0!</v>
      </c>
    </row>
    <row r="38" spans="1:29" ht="18" thickBot="1" x14ac:dyDescent="0.35">
      <c r="A38" s="129">
        <v>1410</v>
      </c>
      <c r="B38" s="133">
        <v>1494</v>
      </c>
      <c r="C38" s="90" t="s">
        <v>328</v>
      </c>
      <c r="D38" s="55"/>
      <c r="E38" s="344"/>
      <c r="F38" s="296">
        <v>0</v>
      </c>
      <c r="G38" s="346"/>
      <c r="H38" s="283">
        <v>0</v>
      </c>
      <c r="I38" s="346"/>
      <c r="J38" s="283">
        <v>0</v>
      </c>
      <c r="K38" s="346"/>
      <c r="L38" s="283">
        <v>0</v>
      </c>
      <c r="M38" s="346"/>
      <c r="N38" s="283">
        <v>0</v>
      </c>
      <c r="O38" s="338"/>
      <c r="P38" s="283">
        <v>0</v>
      </c>
      <c r="Q38" s="336"/>
      <c r="R38" s="283">
        <v>0</v>
      </c>
      <c r="S38" s="336"/>
      <c r="T38" s="283">
        <v>0</v>
      </c>
      <c r="U38" s="336"/>
      <c r="V38" s="297"/>
      <c r="W38" s="338"/>
      <c r="X38" s="299"/>
      <c r="Y38" s="338"/>
      <c r="Z38" s="299"/>
      <c r="AA38" s="336"/>
      <c r="AC38" s="367"/>
    </row>
    <row r="39" spans="1:29" x14ac:dyDescent="0.3">
      <c r="A39" s="341">
        <v>18</v>
      </c>
      <c r="B39" s="342"/>
      <c r="C39" s="89" t="s">
        <v>168</v>
      </c>
      <c r="D39" s="54"/>
      <c r="E39" s="343">
        <v>0</v>
      </c>
      <c r="F39" s="282" t="s">
        <v>210</v>
      </c>
      <c r="G39" s="345">
        <v>0</v>
      </c>
      <c r="H39" s="282" t="s">
        <v>210</v>
      </c>
      <c r="I39" s="345">
        <v>0</v>
      </c>
      <c r="J39" s="282" t="s">
        <v>210</v>
      </c>
      <c r="K39" s="345">
        <v>0</v>
      </c>
      <c r="L39" s="293">
        <v>23</v>
      </c>
      <c r="M39" s="337">
        <v>1</v>
      </c>
      <c r="N39" s="294">
        <v>16</v>
      </c>
      <c r="O39" s="335">
        <v>2</v>
      </c>
      <c r="P39" s="294">
        <v>15</v>
      </c>
      <c r="Q39" s="345">
        <v>2</v>
      </c>
      <c r="R39" s="293">
        <v>25</v>
      </c>
      <c r="S39" s="337">
        <v>3</v>
      </c>
      <c r="T39" s="294">
        <v>21</v>
      </c>
      <c r="U39" s="337">
        <v>4</v>
      </c>
      <c r="V39" s="300"/>
      <c r="W39" s="335"/>
      <c r="X39" s="300"/>
      <c r="Y39" s="335"/>
      <c r="Z39" s="300"/>
      <c r="AA39" s="335"/>
      <c r="AC39" s="366">
        <f>ELO!O23</f>
        <v>1579.6666666666667</v>
      </c>
    </row>
    <row r="40" spans="1:29" ht="18" thickBot="1" x14ac:dyDescent="0.35">
      <c r="A40" s="129">
        <v>1347</v>
      </c>
      <c r="B40" s="133">
        <v>1409</v>
      </c>
      <c r="C40" s="90" t="s">
        <v>333</v>
      </c>
      <c r="D40" s="55"/>
      <c r="E40" s="344"/>
      <c r="F40" s="283">
        <v>0</v>
      </c>
      <c r="G40" s="346"/>
      <c r="H40" s="283">
        <v>0</v>
      </c>
      <c r="I40" s="346"/>
      <c r="J40" s="283">
        <v>0</v>
      </c>
      <c r="K40" s="346"/>
      <c r="L40" s="297">
        <v>1</v>
      </c>
      <c r="M40" s="338"/>
      <c r="N40" s="297">
        <v>1</v>
      </c>
      <c r="O40" s="336"/>
      <c r="P40" s="297">
        <v>0</v>
      </c>
      <c r="Q40" s="346"/>
      <c r="R40" s="296">
        <v>1</v>
      </c>
      <c r="S40" s="338"/>
      <c r="T40" s="296">
        <v>1</v>
      </c>
      <c r="U40" s="338"/>
      <c r="V40" s="296"/>
      <c r="W40" s="336"/>
      <c r="X40" s="296"/>
      <c r="Y40" s="336"/>
      <c r="Z40" s="296"/>
      <c r="AA40" s="336"/>
      <c r="AC40" s="367"/>
    </row>
    <row r="41" spans="1:29" x14ac:dyDescent="0.3">
      <c r="A41" s="341">
        <v>19</v>
      </c>
      <c r="B41" s="342"/>
      <c r="C41" s="89" t="s">
        <v>302</v>
      </c>
      <c r="D41" s="54"/>
      <c r="E41" s="343">
        <v>0</v>
      </c>
      <c r="F41" s="295">
        <v>16</v>
      </c>
      <c r="G41" s="345">
        <v>1</v>
      </c>
      <c r="H41" s="294">
        <v>7</v>
      </c>
      <c r="I41" s="337">
        <v>1</v>
      </c>
      <c r="J41" s="293">
        <v>25</v>
      </c>
      <c r="K41" s="337">
        <v>2</v>
      </c>
      <c r="L41" s="294">
        <v>11</v>
      </c>
      <c r="M41" s="337">
        <v>2.5</v>
      </c>
      <c r="N41" s="293">
        <v>5</v>
      </c>
      <c r="O41" s="335">
        <v>2.5</v>
      </c>
      <c r="P41" s="293">
        <v>13</v>
      </c>
      <c r="Q41" s="335">
        <v>3</v>
      </c>
      <c r="R41" s="294">
        <v>10</v>
      </c>
      <c r="S41" s="335">
        <v>4</v>
      </c>
      <c r="T41" s="282" t="s">
        <v>210</v>
      </c>
      <c r="U41" s="335">
        <v>4</v>
      </c>
      <c r="V41" s="300"/>
      <c r="W41" s="335"/>
      <c r="X41" s="300"/>
      <c r="Y41" s="335"/>
      <c r="Z41" s="300"/>
      <c r="AA41" s="335"/>
      <c r="AC41" s="366">
        <f>ELO!O24</f>
        <v>1412</v>
      </c>
    </row>
    <row r="42" spans="1:29" ht="18" thickBot="1" x14ac:dyDescent="0.35">
      <c r="A42" s="129">
        <v>1325</v>
      </c>
      <c r="B42" s="133">
        <v>1344</v>
      </c>
      <c r="C42" s="90" t="s">
        <v>325</v>
      </c>
      <c r="D42" s="55"/>
      <c r="E42" s="344"/>
      <c r="F42" s="299">
        <v>1</v>
      </c>
      <c r="G42" s="346"/>
      <c r="H42" s="296">
        <v>0</v>
      </c>
      <c r="I42" s="338"/>
      <c r="J42" s="296">
        <v>1</v>
      </c>
      <c r="K42" s="338"/>
      <c r="L42" s="296">
        <v>0.5</v>
      </c>
      <c r="M42" s="338"/>
      <c r="N42" s="296">
        <v>0</v>
      </c>
      <c r="O42" s="336"/>
      <c r="P42" s="296">
        <v>0.5</v>
      </c>
      <c r="Q42" s="336"/>
      <c r="R42" s="296">
        <v>1</v>
      </c>
      <c r="S42" s="336"/>
      <c r="T42" s="283">
        <v>0</v>
      </c>
      <c r="U42" s="336"/>
      <c r="V42" s="296"/>
      <c r="W42" s="336"/>
      <c r="X42" s="296"/>
      <c r="Y42" s="336"/>
      <c r="Z42" s="296"/>
      <c r="AA42" s="336"/>
      <c r="AC42" s="367"/>
    </row>
    <row r="43" spans="1:29" x14ac:dyDescent="0.3">
      <c r="A43" s="341">
        <v>20</v>
      </c>
      <c r="B43" s="342"/>
      <c r="C43" s="89" t="s">
        <v>168</v>
      </c>
      <c r="D43" s="53"/>
      <c r="E43" s="343">
        <v>0</v>
      </c>
      <c r="F43" s="333">
        <v>22</v>
      </c>
      <c r="G43" s="345">
        <v>1</v>
      </c>
      <c r="H43" s="294">
        <v>23</v>
      </c>
      <c r="I43" s="337">
        <v>1.5</v>
      </c>
      <c r="J43" s="293">
        <v>21</v>
      </c>
      <c r="K43" s="337">
        <v>1.5</v>
      </c>
      <c r="L43" s="294">
        <v>25</v>
      </c>
      <c r="M43" s="337">
        <v>2.5</v>
      </c>
      <c r="N43" s="333">
        <v>6</v>
      </c>
      <c r="O43" s="337">
        <v>2.5</v>
      </c>
      <c r="P43" s="294">
        <v>10</v>
      </c>
      <c r="Q43" s="335">
        <v>3</v>
      </c>
      <c r="R43" s="294">
        <v>12</v>
      </c>
      <c r="S43" s="335">
        <v>3</v>
      </c>
      <c r="T43" s="293">
        <v>14</v>
      </c>
      <c r="U43" s="335">
        <v>4</v>
      </c>
      <c r="V43" s="300"/>
      <c r="W43" s="335"/>
      <c r="X43" s="298"/>
      <c r="Y43" s="335"/>
      <c r="Z43" s="295"/>
      <c r="AA43" s="335"/>
      <c r="AC43" s="366">
        <f>ELO!O25</f>
        <v>1476.1666666666667</v>
      </c>
    </row>
    <row r="44" spans="1:29" ht="18" thickBot="1" x14ac:dyDescent="0.35">
      <c r="A44" s="129">
        <v>1322</v>
      </c>
      <c r="B44" s="133">
        <v>1369</v>
      </c>
      <c r="C44" s="90" t="s">
        <v>169</v>
      </c>
      <c r="D44" s="53"/>
      <c r="E44" s="344"/>
      <c r="F44" s="331">
        <v>1</v>
      </c>
      <c r="G44" s="346"/>
      <c r="H44" s="296">
        <v>0.5</v>
      </c>
      <c r="I44" s="338"/>
      <c r="J44" s="296">
        <v>0</v>
      </c>
      <c r="K44" s="338"/>
      <c r="L44" s="296">
        <v>1</v>
      </c>
      <c r="M44" s="338"/>
      <c r="N44" s="331">
        <v>0</v>
      </c>
      <c r="O44" s="338"/>
      <c r="P44" s="297">
        <v>0.5</v>
      </c>
      <c r="Q44" s="336"/>
      <c r="R44" s="296">
        <v>0</v>
      </c>
      <c r="S44" s="336"/>
      <c r="T44" s="297">
        <v>1</v>
      </c>
      <c r="U44" s="336"/>
      <c r="V44" s="296"/>
      <c r="W44" s="336"/>
      <c r="X44" s="299"/>
      <c r="Y44" s="336"/>
      <c r="Z44" s="296"/>
      <c r="AA44" s="336"/>
      <c r="AC44" s="367"/>
    </row>
    <row r="45" spans="1:29" x14ac:dyDescent="0.3">
      <c r="A45" s="341">
        <v>21</v>
      </c>
      <c r="B45" s="342"/>
      <c r="C45" s="89" t="s">
        <v>88</v>
      </c>
      <c r="D45" s="53"/>
      <c r="E45" s="343">
        <v>0</v>
      </c>
      <c r="F45" s="43">
        <v>12</v>
      </c>
      <c r="G45" s="345">
        <v>0</v>
      </c>
      <c r="H45" s="293">
        <v>16</v>
      </c>
      <c r="I45" s="337">
        <v>0</v>
      </c>
      <c r="J45" s="294">
        <v>20</v>
      </c>
      <c r="K45" s="337">
        <v>1</v>
      </c>
      <c r="L45" s="294">
        <v>10</v>
      </c>
      <c r="M45" s="335">
        <v>1</v>
      </c>
      <c r="N45" s="293">
        <v>25</v>
      </c>
      <c r="O45" s="335">
        <v>2</v>
      </c>
      <c r="P45" s="294">
        <v>25</v>
      </c>
      <c r="Q45" s="335">
        <v>3</v>
      </c>
      <c r="R45" s="298">
        <v>7</v>
      </c>
      <c r="S45" s="335">
        <v>3</v>
      </c>
      <c r="T45" s="298">
        <v>18</v>
      </c>
      <c r="U45" s="335">
        <v>3</v>
      </c>
      <c r="V45" s="298"/>
      <c r="W45" s="335"/>
      <c r="X45" s="295"/>
      <c r="Y45" s="335"/>
      <c r="Z45" s="298"/>
      <c r="AA45" s="335"/>
      <c r="AC45" s="366">
        <f>ELO!O26</f>
        <v>1358.8333333333333</v>
      </c>
    </row>
    <row r="46" spans="1:29" ht="18" thickBot="1" x14ac:dyDescent="0.35">
      <c r="A46" s="129">
        <v>1302</v>
      </c>
      <c r="B46" s="133">
        <v>1349</v>
      </c>
      <c r="C46" s="90" t="s">
        <v>89</v>
      </c>
      <c r="D46" s="53"/>
      <c r="E46" s="344"/>
      <c r="F46" s="47">
        <v>0</v>
      </c>
      <c r="G46" s="346"/>
      <c r="H46" s="296">
        <v>0</v>
      </c>
      <c r="I46" s="338"/>
      <c r="J46" s="296">
        <v>1</v>
      </c>
      <c r="K46" s="338"/>
      <c r="L46" s="296">
        <v>0</v>
      </c>
      <c r="M46" s="336"/>
      <c r="N46" s="297">
        <v>1</v>
      </c>
      <c r="O46" s="336"/>
      <c r="P46" s="297">
        <v>1</v>
      </c>
      <c r="Q46" s="336"/>
      <c r="R46" s="297">
        <v>0</v>
      </c>
      <c r="S46" s="336"/>
      <c r="T46" s="296">
        <v>0</v>
      </c>
      <c r="U46" s="336"/>
      <c r="V46" s="297"/>
      <c r="W46" s="336"/>
      <c r="X46" s="297"/>
      <c r="Y46" s="336"/>
      <c r="Z46" s="297"/>
      <c r="AA46" s="336"/>
      <c r="AC46" s="367"/>
    </row>
    <row r="47" spans="1:29" x14ac:dyDescent="0.3">
      <c r="A47" s="341">
        <v>22</v>
      </c>
      <c r="B47" s="342"/>
      <c r="C47" s="89" t="s">
        <v>294</v>
      </c>
      <c r="D47" s="53"/>
      <c r="E47" s="343">
        <v>0</v>
      </c>
      <c r="F47" s="48">
        <v>13</v>
      </c>
      <c r="G47" s="345">
        <v>0</v>
      </c>
      <c r="H47" s="294">
        <v>15</v>
      </c>
      <c r="I47" s="337">
        <v>0</v>
      </c>
      <c r="J47" s="332">
        <v>20</v>
      </c>
      <c r="K47" s="335">
        <v>0</v>
      </c>
      <c r="L47" s="298">
        <v>14</v>
      </c>
      <c r="M47" s="337">
        <v>0</v>
      </c>
      <c r="N47" s="294">
        <v>26</v>
      </c>
      <c r="O47" s="337">
        <v>0</v>
      </c>
      <c r="P47" s="282" t="s">
        <v>210</v>
      </c>
      <c r="Q47" s="337">
        <v>0</v>
      </c>
      <c r="R47" s="293">
        <v>23</v>
      </c>
      <c r="S47" s="337">
        <v>0</v>
      </c>
      <c r="T47" s="295">
        <v>25</v>
      </c>
      <c r="U47" s="335">
        <v>1</v>
      </c>
      <c r="V47" s="294"/>
      <c r="W47" s="337"/>
      <c r="X47" s="298"/>
      <c r="Y47" s="337"/>
      <c r="Z47" s="302"/>
      <c r="AA47" s="335"/>
      <c r="AC47" s="366">
        <f>ELO!O27</f>
        <v>1319.25</v>
      </c>
    </row>
    <row r="48" spans="1:29" ht="18" thickBot="1" x14ac:dyDescent="0.35">
      <c r="A48" s="129">
        <v>1172</v>
      </c>
      <c r="B48" s="133">
        <v>1150</v>
      </c>
      <c r="C48" s="90" t="s">
        <v>322</v>
      </c>
      <c r="D48" s="53"/>
      <c r="E48" s="344"/>
      <c r="F48" s="47">
        <v>0</v>
      </c>
      <c r="G48" s="346"/>
      <c r="H48" s="297">
        <v>0</v>
      </c>
      <c r="I48" s="338"/>
      <c r="J48" s="334">
        <v>0</v>
      </c>
      <c r="K48" s="336"/>
      <c r="L48" s="297">
        <v>0</v>
      </c>
      <c r="M48" s="338"/>
      <c r="N48" s="297">
        <v>0</v>
      </c>
      <c r="O48" s="338"/>
      <c r="P48" s="283">
        <v>0</v>
      </c>
      <c r="Q48" s="338"/>
      <c r="R48" s="297">
        <v>0</v>
      </c>
      <c r="S48" s="338"/>
      <c r="T48" s="297">
        <v>1</v>
      </c>
      <c r="U48" s="336"/>
      <c r="V48" s="297"/>
      <c r="W48" s="338"/>
      <c r="X48" s="297"/>
      <c r="Y48" s="338"/>
      <c r="Z48" s="297"/>
      <c r="AA48" s="336"/>
      <c r="AC48" s="367"/>
    </row>
    <row r="49" spans="1:29" x14ac:dyDescent="0.3">
      <c r="A49" s="341">
        <v>23</v>
      </c>
      <c r="B49" s="342"/>
      <c r="C49" s="89" t="s">
        <v>238</v>
      </c>
      <c r="D49" s="53"/>
      <c r="E49" s="343">
        <v>0</v>
      </c>
      <c r="F49" s="282" t="s">
        <v>210</v>
      </c>
      <c r="G49" s="347">
        <v>0</v>
      </c>
      <c r="H49" s="293">
        <v>20</v>
      </c>
      <c r="I49" s="337">
        <v>0.5</v>
      </c>
      <c r="J49" s="282" t="s">
        <v>210</v>
      </c>
      <c r="K49" s="337">
        <v>0.5</v>
      </c>
      <c r="L49" s="294">
        <v>25</v>
      </c>
      <c r="M49" s="335">
        <v>0.5</v>
      </c>
      <c r="N49" s="282" t="s">
        <v>210</v>
      </c>
      <c r="O49" s="335">
        <v>0.5</v>
      </c>
      <c r="P49" s="282" t="s">
        <v>210</v>
      </c>
      <c r="Q49" s="335">
        <v>0.5</v>
      </c>
      <c r="R49" s="295">
        <v>22</v>
      </c>
      <c r="S49" s="335">
        <v>1.5</v>
      </c>
      <c r="T49" s="298">
        <v>16</v>
      </c>
      <c r="U49" s="335">
        <v>1.5</v>
      </c>
      <c r="V49" s="298"/>
      <c r="W49" s="335"/>
      <c r="X49" s="295"/>
      <c r="Y49" s="335"/>
      <c r="Z49" s="298"/>
      <c r="AA49" s="335"/>
      <c r="AC49" s="366">
        <f>ELO!O30</f>
        <v>1415</v>
      </c>
    </row>
    <row r="50" spans="1:29" ht="18" thickBot="1" x14ac:dyDescent="0.35">
      <c r="A50" s="129">
        <v>1135</v>
      </c>
      <c r="B50" s="133">
        <v>1291</v>
      </c>
      <c r="C50" s="90" t="s">
        <v>239</v>
      </c>
      <c r="D50" s="53"/>
      <c r="E50" s="344"/>
      <c r="F50" s="283">
        <v>0</v>
      </c>
      <c r="G50" s="348"/>
      <c r="H50" s="296">
        <v>0.5</v>
      </c>
      <c r="I50" s="338"/>
      <c r="J50" s="283">
        <v>0</v>
      </c>
      <c r="K50" s="338"/>
      <c r="L50" s="296">
        <v>0</v>
      </c>
      <c r="M50" s="336"/>
      <c r="N50" s="283">
        <v>0</v>
      </c>
      <c r="O50" s="336"/>
      <c r="P50" s="283">
        <v>0</v>
      </c>
      <c r="Q50" s="336"/>
      <c r="R50" s="297">
        <v>1</v>
      </c>
      <c r="S50" s="336"/>
      <c r="T50" s="296">
        <v>0</v>
      </c>
      <c r="U50" s="336"/>
      <c r="V50" s="297"/>
      <c r="W50" s="336"/>
      <c r="X50" s="297"/>
      <c r="Y50" s="336"/>
      <c r="Z50" s="297"/>
      <c r="AA50" s="336"/>
      <c r="AC50" s="367"/>
    </row>
    <row r="51" spans="1:29" x14ac:dyDescent="0.3">
      <c r="A51" s="341">
        <v>24</v>
      </c>
      <c r="B51" s="342"/>
      <c r="C51" s="89" t="s">
        <v>301</v>
      </c>
      <c r="D51" s="53"/>
      <c r="E51" s="343">
        <v>0</v>
      </c>
      <c r="F51" s="49">
        <v>17</v>
      </c>
      <c r="G51" s="345">
        <v>1</v>
      </c>
      <c r="H51" s="48">
        <v>10</v>
      </c>
      <c r="I51" s="337">
        <v>2</v>
      </c>
      <c r="J51" s="294">
        <v>12</v>
      </c>
      <c r="K51" s="345">
        <v>2.5</v>
      </c>
      <c r="L51" s="298">
        <v>2</v>
      </c>
      <c r="M51" s="337">
        <v>2.5</v>
      </c>
      <c r="N51" s="282" t="s">
        <v>210</v>
      </c>
      <c r="O51" s="337">
        <v>2.5</v>
      </c>
      <c r="P51" s="282" t="s">
        <v>210</v>
      </c>
      <c r="Q51" s="337">
        <v>2.5</v>
      </c>
      <c r="R51" s="282" t="s">
        <v>210</v>
      </c>
      <c r="S51" s="337">
        <v>2.5</v>
      </c>
      <c r="T51" s="282" t="s">
        <v>210</v>
      </c>
      <c r="U51" s="337">
        <v>2.5</v>
      </c>
      <c r="V51" s="294"/>
      <c r="W51" s="337"/>
      <c r="X51" s="298"/>
      <c r="Y51" s="337"/>
      <c r="Z51" s="302"/>
      <c r="AA51" s="335"/>
      <c r="AC51" s="366">
        <f>ELO!O31</f>
        <v>0</v>
      </c>
    </row>
    <row r="52" spans="1:29" ht="18" thickBot="1" x14ac:dyDescent="0.35">
      <c r="A52" s="129"/>
      <c r="B52" s="133"/>
      <c r="C52" s="90" t="s">
        <v>322</v>
      </c>
      <c r="D52" s="53"/>
      <c r="E52" s="344"/>
      <c r="F52" s="47">
        <v>1</v>
      </c>
      <c r="G52" s="346"/>
      <c r="H52" s="297">
        <v>1</v>
      </c>
      <c r="I52" s="338"/>
      <c r="J52" s="297">
        <v>0.5</v>
      </c>
      <c r="K52" s="346"/>
      <c r="L52" s="297">
        <v>0</v>
      </c>
      <c r="M52" s="338"/>
      <c r="N52" s="283">
        <v>0</v>
      </c>
      <c r="O52" s="338"/>
      <c r="P52" s="283">
        <v>0</v>
      </c>
      <c r="Q52" s="338"/>
      <c r="R52" s="283">
        <v>0</v>
      </c>
      <c r="S52" s="338"/>
      <c r="T52" s="283">
        <v>0</v>
      </c>
      <c r="U52" s="338"/>
      <c r="V52" s="297"/>
      <c r="W52" s="338"/>
      <c r="X52" s="297"/>
      <c r="Y52" s="338"/>
      <c r="Z52" s="297"/>
      <c r="AA52" s="336"/>
      <c r="AC52" s="367"/>
    </row>
    <row r="53" spans="1:29" x14ac:dyDescent="0.3">
      <c r="A53" s="341">
        <v>25</v>
      </c>
      <c r="B53" s="342"/>
      <c r="C53" s="89" t="s">
        <v>262</v>
      </c>
      <c r="D53" s="53"/>
      <c r="E53" s="343">
        <v>0</v>
      </c>
      <c r="F53" s="316" t="s">
        <v>210</v>
      </c>
      <c r="G53" s="335">
        <v>1</v>
      </c>
      <c r="H53" s="293">
        <v>14</v>
      </c>
      <c r="I53" s="337">
        <v>1</v>
      </c>
      <c r="J53" s="294">
        <v>19</v>
      </c>
      <c r="K53" s="337">
        <v>1</v>
      </c>
      <c r="L53" s="298">
        <v>20</v>
      </c>
      <c r="M53" s="337">
        <v>1</v>
      </c>
      <c r="N53" s="294">
        <v>21</v>
      </c>
      <c r="O53" s="337">
        <v>1</v>
      </c>
      <c r="P53" s="298">
        <v>21</v>
      </c>
      <c r="Q53" s="337">
        <v>1</v>
      </c>
      <c r="R53" s="295">
        <v>18</v>
      </c>
      <c r="S53" s="337">
        <v>1</v>
      </c>
      <c r="T53" s="295">
        <v>22</v>
      </c>
      <c r="U53" s="335">
        <v>1</v>
      </c>
      <c r="V53" s="294"/>
      <c r="W53" s="337"/>
      <c r="X53" s="298"/>
      <c r="Y53" s="337"/>
      <c r="Z53" s="302"/>
      <c r="AA53" s="335"/>
      <c r="AC53" s="366">
        <f>ELO!O33</f>
        <v>0</v>
      </c>
    </row>
    <row r="54" spans="1:29" ht="18" thickBot="1" x14ac:dyDescent="0.35">
      <c r="A54" s="129"/>
      <c r="B54" s="133"/>
      <c r="C54" s="90" t="s">
        <v>263</v>
      </c>
      <c r="D54" s="53"/>
      <c r="E54" s="344"/>
      <c r="F54" s="317" t="s">
        <v>291</v>
      </c>
      <c r="G54" s="336"/>
      <c r="H54" s="296">
        <v>0</v>
      </c>
      <c r="I54" s="338"/>
      <c r="J54" s="297">
        <v>0</v>
      </c>
      <c r="K54" s="338"/>
      <c r="L54" s="297">
        <v>0</v>
      </c>
      <c r="M54" s="338"/>
      <c r="N54" s="297">
        <v>0</v>
      </c>
      <c r="O54" s="338"/>
      <c r="P54" s="297">
        <v>0</v>
      </c>
      <c r="Q54" s="338"/>
      <c r="R54" s="297">
        <v>0</v>
      </c>
      <c r="S54" s="338"/>
      <c r="T54" s="297">
        <v>0</v>
      </c>
      <c r="U54" s="336"/>
      <c r="V54" s="297"/>
      <c r="W54" s="338"/>
      <c r="X54" s="297"/>
      <c r="Y54" s="338"/>
      <c r="Z54" s="297"/>
      <c r="AA54" s="336"/>
      <c r="AC54" s="367"/>
    </row>
    <row r="55" spans="1:29" x14ac:dyDescent="0.3">
      <c r="A55" s="341">
        <v>26</v>
      </c>
      <c r="B55" s="342"/>
      <c r="C55" s="89" t="s">
        <v>334</v>
      </c>
      <c r="D55" s="53"/>
      <c r="E55" s="343">
        <v>0</v>
      </c>
      <c r="F55" s="333">
        <v>16</v>
      </c>
      <c r="G55" s="347">
        <v>1</v>
      </c>
      <c r="H55" s="282" t="s">
        <v>210</v>
      </c>
      <c r="I55" s="347">
        <v>1</v>
      </c>
      <c r="J55" s="282" t="s">
        <v>210</v>
      </c>
      <c r="K55" s="347">
        <v>1</v>
      </c>
      <c r="L55" s="282" t="s">
        <v>210</v>
      </c>
      <c r="M55" s="347">
        <v>1</v>
      </c>
      <c r="N55" s="298">
        <v>22</v>
      </c>
      <c r="O55" s="337">
        <v>2</v>
      </c>
      <c r="P55" s="295">
        <v>16</v>
      </c>
      <c r="Q55" s="337">
        <v>3</v>
      </c>
      <c r="R55" s="295">
        <v>13</v>
      </c>
      <c r="S55" s="337">
        <v>3</v>
      </c>
      <c r="T55" s="298">
        <v>10</v>
      </c>
      <c r="U55" s="335">
        <v>4</v>
      </c>
      <c r="V55" s="294"/>
      <c r="W55" s="337"/>
      <c r="X55" s="298"/>
      <c r="Y55" s="337"/>
      <c r="Z55" s="302"/>
      <c r="AA55" s="335"/>
      <c r="AC55" s="366">
        <f>ELO!O35</f>
        <v>0</v>
      </c>
    </row>
    <row r="56" spans="1:29" ht="18" thickBot="1" x14ac:dyDescent="0.35">
      <c r="A56" s="129">
        <v>1272</v>
      </c>
      <c r="B56" s="133">
        <v>1419</v>
      </c>
      <c r="C56" s="90" t="s">
        <v>335</v>
      </c>
      <c r="D56" s="53"/>
      <c r="E56" s="344"/>
      <c r="F56" s="331">
        <v>1</v>
      </c>
      <c r="G56" s="348"/>
      <c r="H56" s="283">
        <v>0</v>
      </c>
      <c r="I56" s="348"/>
      <c r="J56" s="283">
        <v>0</v>
      </c>
      <c r="K56" s="348"/>
      <c r="L56" s="283">
        <v>0</v>
      </c>
      <c r="M56" s="348"/>
      <c r="N56" s="297">
        <v>1</v>
      </c>
      <c r="O56" s="338"/>
      <c r="P56" s="297">
        <v>1</v>
      </c>
      <c r="Q56" s="338"/>
      <c r="R56" s="297">
        <v>0</v>
      </c>
      <c r="S56" s="338"/>
      <c r="T56" s="297">
        <v>1</v>
      </c>
      <c r="U56" s="336"/>
      <c r="V56" s="297"/>
      <c r="W56" s="338"/>
      <c r="X56" s="297"/>
      <c r="Y56" s="338"/>
      <c r="Z56" s="297"/>
      <c r="AA56" s="336"/>
      <c r="AC56" s="367"/>
    </row>
    <row r="57" spans="1:29" x14ac:dyDescent="0.3">
      <c r="A57" s="202"/>
      <c r="B57" s="203"/>
      <c r="C57" s="55"/>
      <c r="D57" s="53"/>
      <c r="E57" s="204"/>
      <c r="F57" s="51"/>
      <c r="G57" s="52"/>
      <c r="H57" s="51"/>
      <c r="I57" s="52"/>
      <c r="J57" s="51"/>
      <c r="K57" s="52"/>
      <c r="L57" s="51"/>
      <c r="M57" s="52"/>
      <c r="N57" s="51"/>
      <c r="O57" s="52"/>
      <c r="P57" s="51"/>
      <c r="Q57" s="52"/>
      <c r="R57" s="51"/>
      <c r="S57" s="52"/>
      <c r="T57" s="51"/>
      <c r="U57" s="52"/>
      <c r="V57" s="51"/>
      <c r="W57" s="52"/>
      <c r="X57" s="51"/>
      <c r="Y57" s="52"/>
      <c r="Z57" s="51"/>
      <c r="AA57" s="52"/>
      <c r="AC57" s="205"/>
    </row>
    <row r="58" spans="1:29" x14ac:dyDescent="0.3">
      <c r="A58" s="56"/>
      <c r="B58" s="135"/>
      <c r="C58" s="50"/>
      <c r="F58" s="57"/>
      <c r="G58" s="58"/>
      <c r="H58" s="57"/>
      <c r="I58" s="58"/>
      <c r="J58" s="57"/>
      <c r="K58" s="58"/>
      <c r="L58" s="51"/>
      <c r="M58" s="52"/>
      <c r="N58" s="51"/>
      <c r="O58" s="52"/>
      <c r="P58" s="51"/>
      <c r="Q58" s="52"/>
      <c r="R58" s="51"/>
      <c r="S58" s="52"/>
      <c r="T58" s="51"/>
      <c r="U58" s="52"/>
      <c r="V58" s="51"/>
      <c r="W58" s="52"/>
      <c r="X58" s="51"/>
      <c r="Y58" s="52"/>
      <c r="Z58" s="51"/>
      <c r="AA58" s="52"/>
    </row>
    <row r="59" spans="1:29" x14ac:dyDescent="0.3">
      <c r="A59" s="59" t="s">
        <v>250</v>
      </c>
      <c r="B59" s="136"/>
      <c r="F59" s="60"/>
      <c r="G59" s="61"/>
      <c r="H59" s="62"/>
      <c r="I59" s="62"/>
      <c r="J59" s="62"/>
      <c r="K59" s="62"/>
      <c r="L59" s="62"/>
      <c r="M59" s="62"/>
    </row>
    <row r="60" spans="1:29" x14ac:dyDescent="0.3">
      <c r="A60" s="63">
        <f>History!C11</f>
        <v>1803</v>
      </c>
      <c r="B60" s="134"/>
      <c r="F60" s="60"/>
      <c r="G60" s="61"/>
      <c r="H60" s="62"/>
      <c r="I60" s="62"/>
      <c r="J60" s="62"/>
      <c r="K60" s="62"/>
      <c r="L60" s="62"/>
      <c r="M60" s="62"/>
    </row>
    <row r="61" spans="1:29" x14ac:dyDescent="0.3">
      <c r="A61" s="64"/>
      <c r="B61" s="137"/>
      <c r="F61" s="60"/>
      <c r="G61" s="61"/>
      <c r="H61" s="62"/>
      <c r="I61" s="62"/>
      <c r="J61" s="62"/>
      <c r="K61" s="62"/>
      <c r="L61" s="62"/>
      <c r="M61" s="62"/>
    </row>
    <row r="62" spans="1:29" x14ac:dyDescent="0.3">
      <c r="A62" s="59" t="s">
        <v>17</v>
      </c>
      <c r="B62" s="136"/>
      <c r="F62" s="62">
        <v>9</v>
      </c>
      <c r="G62" s="61"/>
      <c r="H62" s="62">
        <v>10</v>
      </c>
      <c r="I62" s="62"/>
      <c r="J62" s="62">
        <v>9</v>
      </c>
      <c r="K62" s="62"/>
      <c r="L62" s="62">
        <v>11</v>
      </c>
      <c r="M62" s="62"/>
      <c r="N62" s="36">
        <v>9</v>
      </c>
      <c r="P62" s="36">
        <v>5</v>
      </c>
      <c r="R62" s="36">
        <v>8</v>
      </c>
      <c r="T62" s="36">
        <v>10</v>
      </c>
    </row>
    <row r="63" spans="1:29" s="71" customFormat="1" x14ac:dyDescent="0.3">
      <c r="A63" s="65" t="s">
        <v>69</v>
      </c>
      <c r="B63" s="138"/>
      <c r="C63" s="66"/>
      <c r="D63" s="67"/>
      <c r="E63" s="116"/>
      <c r="F63" s="69"/>
      <c r="G63" s="70"/>
      <c r="H63" s="69">
        <v>1</v>
      </c>
      <c r="I63" s="69"/>
      <c r="J63" s="69">
        <v>1</v>
      </c>
      <c r="K63" s="69"/>
      <c r="L63" s="69"/>
      <c r="M63" s="69"/>
      <c r="N63" s="71">
        <v>1</v>
      </c>
      <c r="P63" s="71">
        <v>5</v>
      </c>
      <c r="R63" s="71">
        <v>1</v>
      </c>
      <c r="T63" s="71">
        <v>1</v>
      </c>
      <c r="Z63" s="71">
        <v>7</v>
      </c>
    </row>
    <row r="64" spans="1:29" s="37" customFormat="1" x14ac:dyDescent="0.3">
      <c r="A64" s="72" t="s">
        <v>18</v>
      </c>
      <c r="B64" s="139"/>
      <c r="C64" s="73"/>
      <c r="D64" s="42"/>
      <c r="E64" s="117"/>
      <c r="F64" s="75">
        <f>F62+F63</f>
        <v>9</v>
      </c>
      <c r="G64" s="76"/>
      <c r="H64" s="75">
        <f>F64+H62+H63</f>
        <v>20</v>
      </c>
      <c r="I64" s="75"/>
      <c r="J64" s="75">
        <f>H64+J62+J63</f>
        <v>30</v>
      </c>
      <c r="K64" s="75"/>
      <c r="L64" s="75">
        <f>J64+L62+L63</f>
        <v>41</v>
      </c>
      <c r="M64" s="75"/>
      <c r="N64" s="75">
        <f>L64+N62+N63</f>
        <v>51</v>
      </c>
      <c r="P64" s="75">
        <f>N64+P62+P63</f>
        <v>61</v>
      </c>
      <c r="Q64" s="75"/>
      <c r="R64" s="75">
        <f>P64+R62+R63</f>
        <v>70</v>
      </c>
      <c r="S64" s="75"/>
      <c r="T64" s="75">
        <f>R64+T62+T63</f>
        <v>81</v>
      </c>
      <c r="V64" s="75">
        <f>T64+V62+V63</f>
        <v>81</v>
      </c>
      <c r="W64" s="75"/>
      <c r="X64" s="75">
        <f>V64+X62+X63</f>
        <v>81</v>
      </c>
      <c r="Y64" s="75"/>
      <c r="Z64" s="75">
        <f>X64+Z62+Z63</f>
        <v>88</v>
      </c>
      <c r="AA64" s="75"/>
    </row>
    <row r="65" spans="6:13" x14ac:dyDescent="0.3">
      <c r="F65" s="62"/>
      <c r="G65" s="62"/>
      <c r="H65" s="62"/>
      <c r="I65" s="62"/>
      <c r="J65" s="62"/>
      <c r="K65" s="62"/>
      <c r="L65" s="62"/>
      <c r="M65" s="62"/>
    </row>
    <row r="66" spans="6:13" x14ac:dyDescent="0.3">
      <c r="F66" s="62"/>
      <c r="G66" s="62"/>
      <c r="H66" s="62"/>
      <c r="I66" s="62"/>
      <c r="J66" s="62"/>
      <c r="K66" s="62"/>
      <c r="L66" s="62"/>
      <c r="M66" s="62"/>
    </row>
    <row r="67" spans="6:13" x14ac:dyDescent="0.3">
      <c r="F67" s="62"/>
      <c r="G67" s="62"/>
      <c r="H67" s="62"/>
      <c r="I67" s="62"/>
      <c r="J67" s="62"/>
      <c r="K67" s="62"/>
      <c r="L67" s="62"/>
      <c r="M67" s="62"/>
    </row>
    <row r="68" spans="6:13" x14ac:dyDescent="0.3">
      <c r="F68" s="62"/>
      <c r="G68" s="62"/>
      <c r="H68" s="62"/>
      <c r="I68" s="62"/>
      <c r="J68" s="62"/>
      <c r="K68" s="62"/>
      <c r="L68" s="62"/>
      <c r="M68" s="62"/>
    </row>
    <row r="69" spans="6:13" x14ac:dyDescent="0.3">
      <c r="F69" s="62"/>
      <c r="G69" s="62"/>
      <c r="H69" s="62"/>
      <c r="I69" s="62"/>
      <c r="J69" s="62"/>
      <c r="K69" s="62"/>
      <c r="L69" s="62"/>
      <c r="M69" s="62"/>
    </row>
  </sheetData>
  <mergeCells count="388">
    <mergeCell ref="U53:U54"/>
    <mergeCell ref="W53:W54"/>
    <mergeCell ref="Y53:Y54"/>
    <mergeCell ref="AA53:AA54"/>
    <mergeCell ref="AC53:AC54"/>
    <mergeCell ref="A53:B53"/>
    <mergeCell ref="E53:E54"/>
    <mergeCell ref="G53:G54"/>
    <mergeCell ref="I53:I54"/>
    <mergeCell ref="K53:K54"/>
    <mergeCell ref="M53:M54"/>
    <mergeCell ref="O53:O54"/>
    <mergeCell ref="Q53:Q54"/>
    <mergeCell ref="S53:S54"/>
    <mergeCell ref="U47:U48"/>
    <mergeCell ref="W47:W48"/>
    <mergeCell ref="Y47:Y48"/>
    <mergeCell ref="AA47:AA48"/>
    <mergeCell ref="AC47:AC48"/>
    <mergeCell ref="A45:B45"/>
    <mergeCell ref="E45:E46"/>
    <mergeCell ref="G45:G46"/>
    <mergeCell ref="I45:I46"/>
    <mergeCell ref="K45:K46"/>
    <mergeCell ref="A47:B47"/>
    <mergeCell ref="E47:E48"/>
    <mergeCell ref="G47:G48"/>
    <mergeCell ref="I47:I48"/>
    <mergeCell ref="K47:K48"/>
    <mergeCell ref="M47:M48"/>
    <mergeCell ref="O47:O48"/>
    <mergeCell ref="Q47:Q48"/>
    <mergeCell ref="S47:S48"/>
    <mergeCell ref="M45:M46"/>
    <mergeCell ref="O45:O46"/>
    <mergeCell ref="Q45:Q46"/>
    <mergeCell ref="S45:S46"/>
    <mergeCell ref="U45:U46"/>
    <mergeCell ref="S43:S44"/>
    <mergeCell ref="W45:W46"/>
    <mergeCell ref="Y45:Y46"/>
    <mergeCell ref="AA45:AA46"/>
    <mergeCell ref="AC45:AC46"/>
    <mergeCell ref="U43:U44"/>
    <mergeCell ref="W43:W44"/>
    <mergeCell ref="Y43:Y44"/>
    <mergeCell ref="AA43:AA44"/>
    <mergeCell ref="AC43:AC44"/>
    <mergeCell ref="A43:B43"/>
    <mergeCell ref="E43:E44"/>
    <mergeCell ref="G43:G44"/>
    <mergeCell ref="I43:I44"/>
    <mergeCell ref="K43:K44"/>
    <mergeCell ref="M43:M44"/>
    <mergeCell ref="M39:M40"/>
    <mergeCell ref="O43:O44"/>
    <mergeCell ref="Q43:Q44"/>
    <mergeCell ref="AA39:AA40"/>
    <mergeCell ref="AC39:AC40"/>
    <mergeCell ref="A41:B41"/>
    <mergeCell ref="E41:E42"/>
    <mergeCell ref="G41:G42"/>
    <mergeCell ref="I41:I42"/>
    <mergeCell ref="K41:K42"/>
    <mergeCell ref="M41:M42"/>
    <mergeCell ref="O41:O42"/>
    <mergeCell ref="Q41:Q42"/>
    <mergeCell ref="S41:S42"/>
    <mergeCell ref="U41:U42"/>
    <mergeCell ref="W41:W42"/>
    <mergeCell ref="Y41:Y42"/>
    <mergeCell ref="AA41:AA42"/>
    <mergeCell ref="AC41:AC42"/>
    <mergeCell ref="A39:B39"/>
    <mergeCell ref="E39:E40"/>
    <mergeCell ref="G39:G40"/>
    <mergeCell ref="I39:I40"/>
    <mergeCell ref="K39:K40"/>
    <mergeCell ref="Y9:Y10"/>
    <mergeCell ref="W15:W16"/>
    <mergeCell ref="S27:S28"/>
    <mergeCell ref="W13:W14"/>
    <mergeCell ref="U17:U18"/>
    <mergeCell ref="Y13:Y14"/>
    <mergeCell ref="O39:O40"/>
    <mergeCell ref="Q39:Q40"/>
    <mergeCell ref="S39:S40"/>
    <mergeCell ref="Q27:Q28"/>
    <mergeCell ref="O31:O32"/>
    <mergeCell ref="Q31:Q32"/>
    <mergeCell ref="O29:O30"/>
    <mergeCell ref="Q29:Q30"/>
    <mergeCell ref="O33:O34"/>
    <mergeCell ref="Q33:Q34"/>
    <mergeCell ref="S33:S34"/>
    <mergeCell ref="U39:U40"/>
    <mergeCell ref="W39:W40"/>
    <mergeCell ref="Y39:Y40"/>
    <mergeCell ref="Q19:Q20"/>
    <mergeCell ref="S17:S18"/>
    <mergeCell ref="Q25:Q26"/>
    <mergeCell ref="W33:W34"/>
    <mergeCell ref="Y33:Y34"/>
    <mergeCell ref="AA33:AA34"/>
    <mergeCell ref="S31:S32"/>
    <mergeCell ref="U27:U28"/>
    <mergeCell ref="W27:W28"/>
    <mergeCell ref="Y27:Y28"/>
    <mergeCell ref="U11:U12"/>
    <mergeCell ref="S11:S12"/>
    <mergeCell ref="U13:U14"/>
    <mergeCell ref="S25:S26"/>
    <mergeCell ref="S29:S30"/>
    <mergeCell ref="W19:W20"/>
    <mergeCell ref="S19:S20"/>
    <mergeCell ref="S23:S24"/>
    <mergeCell ref="AA7:AA8"/>
    <mergeCell ref="W9:W10"/>
    <mergeCell ref="Y19:Y20"/>
    <mergeCell ref="AA13:AA14"/>
    <mergeCell ref="AA11:AA12"/>
    <mergeCell ref="U7:U8"/>
    <mergeCell ref="S13:S14"/>
    <mergeCell ref="AC5:AC6"/>
    <mergeCell ref="AC7:AC8"/>
    <mergeCell ref="W7:W8"/>
    <mergeCell ref="Y7:Y8"/>
    <mergeCell ref="W11:W12"/>
    <mergeCell ref="Y11:Y12"/>
    <mergeCell ref="AC13:AC14"/>
    <mergeCell ref="AC9:AC10"/>
    <mergeCell ref="AC11:AC12"/>
    <mergeCell ref="Y15:Y16"/>
    <mergeCell ref="AA15:AA16"/>
    <mergeCell ref="AC15:AC16"/>
    <mergeCell ref="AA9:AA10"/>
    <mergeCell ref="S7:S8"/>
    <mergeCell ref="S9:S10"/>
    <mergeCell ref="S15:S16"/>
    <mergeCell ref="U9:U10"/>
    <mergeCell ref="AC27:AC28"/>
    <mergeCell ref="AC29:AC30"/>
    <mergeCell ref="AA29:AA30"/>
    <mergeCell ref="AC17:AC18"/>
    <mergeCell ref="AC19:AC20"/>
    <mergeCell ref="U19:U20"/>
    <mergeCell ref="AA19:AA20"/>
    <mergeCell ref="AA17:AA18"/>
    <mergeCell ref="Y17:Y18"/>
    <mergeCell ref="W17:W18"/>
    <mergeCell ref="U25:U26"/>
    <mergeCell ref="W21:W22"/>
    <mergeCell ref="Y21:Y22"/>
    <mergeCell ref="AA21:AA22"/>
    <mergeCell ref="W23:W24"/>
    <mergeCell ref="AA23:AA24"/>
    <mergeCell ref="Y23:Y24"/>
    <mergeCell ref="Z3:AA3"/>
    <mergeCell ref="S5:S6"/>
    <mergeCell ref="U5:U6"/>
    <mergeCell ref="W5:W6"/>
    <mergeCell ref="Y5:Y6"/>
    <mergeCell ref="AA5:AA6"/>
    <mergeCell ref="R4:S4"/>
    <mergeCell ref="T4:U4"/>
    <mergeCell ref="Z4:AA4"/>
    <mergeCell ref="X3:Y3"/>
    <mergeCell ref="V3:W3"/>
    <mergeCell ref="R3:S3"/>
    <mergeCell ref="T3:U3"/>
    <mergeCell ref="V4:W4"/>
    <mergeCell ref="X4:Y4"/>
    <mergeCell ref="P3:Q3"/>
    <mergeCell ref="J4:K4"/>
    <mergeCell ref="O7:O8"/>
    <mergeCell ref="Q5:Q6"/>
    <mergeCell ref="M15:M16"/>
    <mergeCell ref="M13:M14"/>
    <mergeCell ref="P4:Q4"/>
    <mergeCell ref="N3:O3"/>
    <mergeCell ref="M5:M6"/>
    <mergeCell ref="L3:M3"/>
    <mergeCell ref="M11:M12"/>
    <mergeCell ref="K11:K12"/>
    <mergeCell ref="M9:M10"/>
    <mergeCell ref="L4:M4"/>
    <mergeCell ref="N4:O4"/>
    <mergeCell ref="K7:K8"/>
    <mergeCell ref="M7:M8"/>
    <mergeCell ref="Q13:Q14"/>
    <mergeCell ref="Q7:Q8"/>
    <mergeCell ref="O5:O6"/>
    <mergeCell ref="Q11:Q12"/>
    <mergeCell ref="O13:O14"/>
    <mergeCell ref="O9:O10"/>
    <mergeCell ref="A31:B31"/>
    <mergeCell ref="E31:E32"/>
    <mergeCell ref="A27:B27"/>
    <mergeCell ref="A29:B29"/>
    <mergeCell ref="A23:B23"/>
    <mergeCell ref="A25:B25"/>
    <mergeCell ref="E23:E24"/>
    <mergeCell ref="E25:E26"/>
    <mergeCell ref="E27:E28"/>
    <mergeCell ref="E29:E30"/>
    <mergeCell ref="A19:B19"/>
    <mergeCell ref="A15:B15"/>
    <mergeCell ref="E13:E14"/>
    <mergeCell ref="I15:I16"/>
    <mergeCell ref="K15:K16"/>
    <mergeCell ref="G15:G16"/>
    <mergeCell ref="G13:G14"/>
    <mergeCell ref="I13:I14"/>
    <mergeCell ref="K13:K14"/>
    <mergeCell ref="G19:G20"/>
    <mergeCell ref="E15:E16"/>
    <mergeCell ref="E17:E18"/>
    <mergeCell ref="G17:G18"/>
    <mergeCell ref="A17:B17"/>
    <mergeCell ref="E19:E20"/>
    <mergeCell ref="K17:K18"/>
    <mergeCell ref="I17:I18"/>
    <mergeCell ref="I19:I20"/>
    <mergeCell ref="K19:K20"/>
    <mergeCell ref="A3:B3"/>
    <mergeCell ref="A5:B5"/>
    <mergeCell ref="A7:B7"/>
    <mergeCell ref="A9:B9"/>
    <mergeCell ref="A11:B11"/>
    <mergeCell ref="H3:I3"/>
    <mergeCell ref="J3:K3"/>
    <mergeCell ref="A13:B13"/>
    <mergeCell ref="E5:E6"/>
    <mergeCell ref="E7:E8"/>
    <mergeCell ref="E9:E10"/>
    <mergeCell ref="E11:E12"/>
    <mergeCell ref="I5:I6"/>
    <mergeCell ref="K5:K6"/>
    <mergeCell ref="G9:G10"/>
    <mergeCell ref="G11:G12"/>
    <mergeCell ref="F3:G3"/>
    <mergeCell ref="G5:G6"/>
    <mergeCell ref="G7:G8"/>
    <mergeCell ref="I7:I8"/>
    <mergeCell ref="F4:G4"/>
    <mergeCell ref="H4:I4"/>
    <mergeCell ref="I9:I10"/>
    <mergeCell ref="K9:K10"/>
    <mergeCell ref="I11:I12"/>
    <mergeCell ref="O11:O12"/>
    <mergeCell ref="O17:O18"/>
    <mergeCell ref="Q9:Q10"/>
    <mergeCell ref="M19:M20"/>
    <mergeCell ref="M17:M18"/>
    <mergeCell ref="G31:G32"/>
    <mergeCell ref="G25:G26"/>
    <mergeCell ref="O25:O26"/>
    <mergeCell ref="M25:M26"/>
    <mergeCell ref="I27:I28"/>
    <mergeCell ref="G27:G28"/>
    <mergeCell ref="O27:O28"/>
    <mergeCell ref="G29:G30"/>
    <mergeCell ref="I29:I30"/>
    <mergeCell ref="I25:I26"/>
    <mergeCell ref="I31:I32"/>
    <mergeCell ref="K27:K28"/>
    <mergeCell ref="K31:K32"/>
    <mergeCell ref="K29:K30"/>
    <mergeCell ref="K25:K26"/>
    <mergeCell ref="M27:M28"/>
    <mergeCell ref="M31:M32"/>
    <mergeCell ref="O23:O24"/>
    <mergeCell ref="O19:O20"/>
    <mergeCell ref="I23:I24"/>
    <mergeCell ref="K23:K24"/>
    <mergeCell ref="U15:U16"/>
    <mergeCell ref="U23:U24"/>
    <mergeCell ref="G33:G34"/>
    <mergeCell ref="I33:I34"/>
    <mergeCell ref="K33:K34"/>
    <mergeCell ref="K21:K22"/>
    <mergeCell ref="I21:I22"/>
    <mergeCell ref="G21:G22"/>
    <mergeCell ref="G23:G24"/>
    <mergeCell ref="M23:M24"/>
    <mergeCell ref="Q23:Q24"/>
    <mergeCell ref="U21:U22"/>
    <mergeCell ref="Q17:Q18"/>
    <mergeCell ref="O15:O16"/>
    <mergeCell ref="Q15:Q16"/>
    <mergeCell ref="U33:U34"/>
    <mergeCell ref="M29:M30"/>
    <mergeCell ref="A37:B37"/>
    <mergeCell ref="E37:E38"/>
    <mergeCell ref="G37:G38"/>
    <mergeCell ref="I37:I38"/>
    <mergeCell ref="K37:K38"/>
    <mergeCell ref="A35:B35"/>
    <mergeCell ref="E35:E36"/>
    <mergeCell ref="G35:G36"/>
    <mergeCell ref="I35:I36"/>
    <mergeCell ref="K35:K36"/>
    <mergeCell ref="E21:E22"/>
    <mergeCell ref="A21:B21"/>
    <mergeCell ref="AC33:AC34"/>
    <mergeCell ref="AC37:AC38"/>
    <mergeCell ref="M37:M38"/>
    <mergeCell ref="O37:O38"/>
    <mergeCell ref="Q37:Q38"/>
    <mergeCell ref="S37:S38"/>
    <mergeCell ref="U37:U38"/>
    <mergeCell ref="W37:W38"/>
    <mergeCell ref="Y37:Y38"/>
    <mergeCell ref="AA37:AA38"/>
    <mergeCell ref="U35:U36"/>
    <mergeCell ref="W35:W36"/>
    <mergeCell ref="Y35:Y36"/>
    <mergeCell ref="AA35:AA36"/>
    <mergeCell ref="AC35:AC36"/>
    <mergeCell ref="M35:M36"/>
    <mergeCell ref="O35:O36"/>
    <mergeCell ref="Q35:Q36"/>
    <mergeCell ref="S35:S36"/>
    <mergeCell ref="M33:M34"/>
    <mergeCell ref="A33:B33"/>
    <mergeCell ref="E33:E34"/>
    <mergeCell ref="M49:M50"/>
    <mergeCell ref="O49:O50"/>
    <mergeCell ref="Q49:Q50"/>
    <mergeCell ref="S49:S50"/>
    <mergeCell ref="AE22:AE23"/>
    <mergeCell ref="AC21:AC22"/>
    <mergeCell ref="S21:S22"/>
    <mergeCell ref="Q21:Q22"/>
    <mergeCell ref="O21:O22"/>
    <mergeCell ref="M21:M22"/>
    <mergeCell ref="AC31:AC32"/>
    <mergeCell ref="Y31:Y32"/>
    <mergeCell ref="AA31:AA32"/>
    <mergeCell ref="W31:W32"/>
    <mergeCell ref="W29:W30"/>
    <mergeCell ref="AC23:AC24"/>
    <mergeCell ref="U31:U32"/>
    <mergeCell ref="Y29:Y30"/>
    <mergeCell ref="AA27:AA28"/>
    <mergeCell ref="W25:W26"/>
    <mergeCell ref="Y25:Y26"/>
    <mergeCell ref="AA25:AA26"/>
    <mergeCell ref="U29:U30"/>
    <mergeCell ref="AC25:AC26"/>
    <mergeCell ref="U49:U50"/>
    <mergeCell ref="W49:W50"/>
    <mergeCell ref="Y49:Y50"/>
    <mergeCell ref="AA49:AA50"/>
    <mergeCell ref="AC49:AC50"/>
    <mergeCell ref="A51:B51"/>
    <mergeCell ref="E51:E52"/>
    <mergeCell ref="G51:G52"/>
    <mergeCell ref="I51:I52"/>
    <mergeCell ref="K51:K52"/>
    <mergeCell ref="M51:M52"/>
    <mergeCell ref="O51:O52"/>
    <mergeCell ref="Q51:Q52"/>
    <mergeCell ref="S51:S52"/>
    <mergeCell ref="U51:U52"/>
    <mergeCell ref="W51:W52"/>
    <mergeCell ref="Y51:Y52"/>
    <mergeCell ref="AA51:AA52"/>
    <mergeCell ref="AC51:AC52"/>
    <mergeCell ref="A49:B49"/>
    <mergeCell ref="E49:E50"/>
    <mergeCell ref="G49:G50"/>
    <mergeCell ref="I49:I50"/>
    <mergeCell ref="K49:K50"/>
    <mergeCell ref="U55:U56"/>
    <mergeCell ref="W55:W56"/>
    <mergeCell ref="Y55:Y56"/>
    <mergeCell ref="AA55:AA56"/>
    <mergeCell ref="AC55:AC56"/>
    <mergeCell ref="A55:B55"/>
    <mergeCell ref="E55:E56"/>
    <mergeCell ref="G55:G56"/>
    <mergeCell ref="I55:I56"/>
    <mergeCell ref="K55:K56"/>
    <mergeCell ref="M55:M56"/>
    <mergeCell ref="O55:O56"/>
    <mergeCell ref="Q55:Q56"/>
    <mergeCell ref="S55:S56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40"/>
  <sheetViews>
    <sheetView zoomScale="80" zoomScaleNormal="80" workbookViewId="0">
      <selection activeCell="Y24" sqref="Y24"/>
    </sheetView>
  </sheetViews>
  <sheetFormatPr defaultRowHeight="15" x14ac:dyDescent="0.25"/>
  <cols>
    <col min="1" max="1" width="4.42578125" style="153" customWidth="1"/>
    <col min="2" max="2" width="6.140625" customWidth="1"/>
    <col min="3" max="3" width="10.140625" customWidth="1"/>
    <col min="4" max="4" width="10.140625" bestFit="1" customWidth="1"/>
    <col min="5" max="5" width="5.7109375" style="22" bestFit="1" customWidth="1"/>
    <col min="6" max="6" width="6.140625" customWidth="1"/>
    <col min="7" max="7" width="10.7109375" bestFit="1" customWidth="1"/>
    <col min="8" max="8" width="10.140625" customWidth="1"/>
    <col min="9" max="9" width="5.7109375" style="153" customWidth="1"/>
    <col min="10" max="10" width="6.140625" customWidth="1"/>
    <col min="11" max="11" width="10.28515625" customWidth="1"/>
    <col min="12" max="12" width="10" bestFit="1" customWidth="1"/>
    <col min="13" max="13" width="5.85546875" bestFit="1" customWidth="1"/>
    <col min="14" max="14" width="6.140625" customWidth="1"/>
    <col min="15" max="15" width="10.140625" bestFit="1" customWidth="1"/>
    <col min="16" max="16" width="10" bestFit="1" customWidth="1"/>
    <col min="17" max="17" width="5.85546875" style="153" customWidth="1"/>
    <col min="18" max="18" width="6.140625" customWidth="1"/>
    <col min="19" max="20" width="10.140625" customWidth="1"/>
    <col min="21" max="21" width="5.85546875" style="153" customWidth="1"/>
    <col min="22" max="22" width="6.28515625" customWidth="1"/>
    <col min="23" max="24" width="10.28515625" customWidth="1"/>
    <col min="25" max="25" width="5.85546875" style="153" customWidth="1"/>
    <col min="26" max="26" width="6.28515625" customWidth="1"/>
    <col min="27" max="28" width="10.28515625" customWidth="1"/>
    <col min="29" max="29" width="6.140625" customWidth="1"/>
  </cols>
  <sheetData>
    <row r="2" spans="1:29" x14ac:dyDescent="0.25">
      <c r="C2" s="325" t="s">
        <v>151</v>
      </c>
    </row>
    <row r="4" spans="1:29" x14ac:dyDescent="0.25">
      <c r="U4"/>
    </row>
    <row r="5" spans="1:29" x14ac:dyDescent="0.25">
      <c r="C5" s="21" t="s">
        <v>60</v>
      </c>
      <c r="G5" s="21" t="s">
        <v>6</v>
      </c>
      <c r="I5" s="22"/>
      <c r="K5" s="21" t="s">
        <v>68</v>
      </c>
      <c r="M5" s="22"/>
      <c r="O5" s="21" t="s">
        <v>10</v>
      </c>
      <c r="Q5" s="22"/>
      <c r="R5" s="22"/>
      <c r="S5" s="21" t="s">
        <v>12</v>
      </c>
      <c r="T5" s="24"/>
      <c r="U5" s="177"/>
      <c r="W5" s="21" t="s">
        <v>14</v>
      </c>
      <c r="AA5" s="21" t="s">
        <v>221</v>
      </c>
    </row>
    <row r="6" spans="1:29" x14ac:dyDescent="0.25">
      <c r="A6" s="153">
        <v>1</v>
      </c>
      <c r="C6" s="265" t="s">
        <v>245</v>
      </c>
      <c r="D6" s="265" t="s">
        <v>287</v>
      </c>
      <c r="E6" s="284" t="s">
        <v>288</v>
      </c>
      <c r="F6" s="265"/>
      <c r="G6" s="265" t="s">
        <v>245</v>
      </c>
      <c r="H6" s="265" t="s">
        <v>303</v>
      </c>
      <c r="I6" s="284" t="s">
        <v>288</v>
      </c>
      <c r="J6" s="265"/>
      <c r="K6" s="265" t="s">
        <v>245</v>
      </c>
      <c r="L6" s="265" t="s">
        <v>84</v>
      </c>
      <c r="M6" s="284" t="s">
        <v>288</v>
      </c>
      <c r="N6" s="265"/>
      <c r="O6" s="265" t="s">
        <v>84</v>
      </c>
      <c r="P6" s="265" t="s">
        <v>245</v>
      </c>
      <c r="Q6" s="284" t="s">
        <v>290</v>
      </c>
      <c r="R6" s="265"/>
      <c r="S6" s="265"/>
      <c r="T6" s="265"/>
      <c r="U6" s="267"/>
      <c r="V6" s="265"/>
      <c r="W6" s="265"/>
      <c r="X6" s="265"/>
      <c r="Y6" s="267"/>
      <c r="Z6" s="265"/>
      <c r="AA6" s="24" t="s">
        <v>172</v>
      </c>
      <c r="AB6" s="24" t="s">
        <v>183</v>
      </c>
      <c r="AC6" s="177" t="s">
        <v>290</v>
      </c>
    </row>
    <row r="7" spans="1:29" x14ac:dyDescent="0.25">
      <c r="A7" s="153">
        <v>2</v>
      </c>
      <c r="C7" s="265" t="s">
        <v>183</v>
      </c>
      <c r="D7" s="265" t="s">
        <v>297</v>
      </c>
      <c r="E7" s="284" t="s">
        <v>289</v>
      </c>
      <c r="F7" s="265"/>
      <c r="G7" s="265" t="s">
        <v>292</v>
      </c>
      <c r="H7" s="265" t="s">
        <v>299</v>
      </c>
      <c r="I7" s="284" t="s">
        <v>289</v>
      </c>
      <c r="J7" s="265"/>
      <c r="K7" s="265" t="s">
        <v>303</v>
      </c>
      <c r="L7" s="265" t="s">
        <v>299</v>
      </c>
      <c r="M7" s="284" t="s">
        <v>288</v>
      </c>
      <c r="N7" s="265"/>
      <c r="O7" s="265" t="s">
        <v>299</v>
      </c>
      <c r="P7" s="265" t="s">
        <v>303</v>
      </c>
      <c r="Q7" s="284" t="s">
        <v>290</v>
      </c>
      <c r="R7" s="265"/>
      <c r="S7" s="265"/>
      <c r="T7" s="265"/>
      <c r="U7" s="267"/>
      <c r="V7" s="265"/>
      <c r="W7" s="265"/>
      <c r="X7" s="265"/>
      <c r="Y7" s="22"/>
      <c r="Z7" s="265"/>
      <c r="AA7" s="24" t="s">
        <v>332</v>
      </c>
      <c r="AB7" s="24" t="s">
        <v>294</v>
      </c>
      <c r="AC7" s="177" t="s">
        <v>288</v>
      </c>
    </row>
    <row r="8" spans="1:29" x14ac:dyDescent="0.25">
      <c r="A8" s="153">
        <v>3</v>
      </c>
      <c r="C8" s="265" t="s">
        <v>292</v>
      </c>
      <c r="D8" s="265" t="s">
        <v>298</v>
      </c>
      <c r="E8" s="284" t="s">
        <v>288</v>
      </c>
      <c r="F8" s="265"/>
      <c r="G8" s="265" t="s">
        <v>287</v>
      </c>
      <c r="H8" s="265" t="s">
        <v>312</v>
      </c>
      <c r="I8" s="284" t="s">
        <v>288</v>
      </c>
      <c r="J8" s="265"/>
      <c r="K8" s="265" t="s">
        <v>127</v>
      </c>
      <c r="L8" s="265" t="s">
        <v>298</v>
      </c>
      <c r="M8" s="284" t="s">
        <v>290</v>
      </c>
      <c r="N8" s="265"/>
      <c r="O8" s="265" t="s">
        <v>292</v>
      </c>
      <c r="P8" s="265" t="s">
        <v>87</v>
      </c>
      <c r="Q8" s="284" t="s">
        <v>288</v>
      </c>
      <c r="R8" s="265"/>
      <c r="S8" s="265"/>
      <c r="T8" s="265"/>
      <c r="U8" s="267"/>
      <c r="V8" s="265"/>
      <c r="W8" s="265"/>
      <c r="X8" s="265"/>
      <c r="Y8" s="267"/>
      <c r="Z8" s="265"/>
      <c r="AA8" s="24" t="s">
        <v>84</v>
      </c>
      <c r="AB8" s="24" t="s">
        <v>292</v>
      </c>
      <c r="AC8" s="177" t="s">
        <v>288</v>
      </c>
    </row>
    <row r="9" spans="1:29" x14ac:dyDescent="0.25">
      <c r="A9" s="153">
        <v>4</v>
      </c>
      <c r="C9" s="265" t="s">
        <v>152</v>
      </c>
      <c r="D9" s="265" t="s">
        <v>299</v>
      </c>
      <c r="E9" s="284" t="s">
        <v>290</v>
      </c>
      <c r="F9" s="265"/>
      <c r="G9" s="265" t="s">
        <v>127</v>
      </c>
      <c r="H9" s="265" t="s">
        <v>301</v>
      </c>
      <c r="I9" s="284" t="s">
        <v>289</v>
      </c>
      <c r="J9" s="265"/>
      <c r="K9" s="265" t="s">
        <v>172</v>
      </c>
      <c r="L9" s="265" t="s">
        <v>293</v>
      </c>
      <c r="M9" s="284" t="s">
        <v>290</v>
      </c>
      <c r="N9" s="265"/>
      <c r="O9" s="265" t="s">
        <v>88</v>
      </c>
      <c r="P9" s="265" t="s">
        <v>287</v>
      </c>
      <c r="Q9" s="284" t="s">
        <v>290</v>
      </c>
      <c r="R9" s="265"/>
      <c r="S9" s="265"/>
      <c r="T9" s="265"/>
      <c r="U9" s="267"/>
      <c r="V9" s="265"/>
      <c r="W9" s="265"/>
      <c r="X9" s="265"/>
      <c r="Y9" s="267"/>
      <c r="Z9" s="265"/>
      <c r="AA9" s="24" t="s">
        <v>332</v>
      </c>
      <c r="AB9" s="24" t="s">
        <v>299</v>
      </c>
      <c r="AC9" s="177" t="s">
        <v>290</v>
      </c>
    </row>
    <row r="10" spans="1:29" x14ac:dyDescent="0.25">
      <c r="A10" s="153">
        <v>5</v>
      </c>
      <c r="C10" s="265" t="s">
        <v>293</v>
      </c>
      <c r="D10" s="265" t="s">
        <v>87</v>
      </c>
      <c r="E10" s="284" t="s">
        <v>288</v>
      </c>
      <c r="F10" s="265"/>
      <c r="G10" s="265" t="s">
        <v>183</v>
      </c>
      <c r="H10" s="265" t="s">
        <v>152</v>
      </c>
      <c r="I10" s="284" t="s">
        <v>288</v>
      </c>
      <c r="J10" s="265"/>
      <c r="K10" s="265" t="s">
        <v>302</v>
      </c>
      <c r="L10" s="265" t="s">
        <v>292</v>
      </c>
      <c r="M10" s="284" t="s">
        <v>290</v>
      </c>
      <c r="N10" s="265"/>
      <c r="O10" s="265" t="s">
        <v>152</v>
      </c>
      <c r="P10" s="265" t="s">
        <v>302</v>
      </c>
      <c r="Q10" s="284" t="s">
        <v>290</v>
      </c>
      <c r="R10" s="265"/>
      <c r="U10" s="22"/>
      <c r="V10" s="265"/>
      <c r="W10" s="265"/>
      <c r="X10" s="265"/>
      <c r="Y10" s="22"/>
      <c r="Z10" s="265"/>
      <c r="AA10" s="24" t="s">
        <v>303</v>
      </c>
      <c r="AB10" s="24" t="s">
        <v>127</v>
      </c>
      <c r="AC10" s="177" t="s">
        <v>288</v>
      </c>
    </row>
    <row r="11" spans="1:29" x14ac:dyDescent="0.25">
      <c r="A11" s="153">
        <v>6</v>
      </c>
      <c r="C11" s="265" t="s">
        <v>127</v>
      </c>
      <c r="D11" s="265" t="s">
        <v>88</v>
      </c>
      <c r="E11" s="284" t="s">
        <v>288</v>
      </c>
      <c r="F11" s="265"/>
      <c r="G11" s="265" t="s">
        <v>172</v>
      </c>
      <c r="H11" s="265" t="s">
        <v>300</v>
      </c>
      <c r="I11" s="284" t="s">
        <v>290</v>
      </c>
      <c r="J11" s="265"/>
      <c r="K11" s="265" t="s">
        <v>88</v>
      </c>
      <c r="L11" s="265" t="s">
        <v>262</v>
      </c>
      <c r="M11" s="284" t="s">
        <v>288</v>
      </c>
      <c r="N11" s="265"/>
      <c r="O11" s="265" t="s">
        <v>127</v>
      </c>
      <c r="P11" s="265" t="s">
        <v>332</v>
      </c>
      <c r="Q11" s="284" t="s">
        <v>288</v>
      </c>
      <c r="R11" s="265"/>
      <c r="S11" s="24"/>
      <c r="T11" s="24"/>
      <c r="U11" s="177"/>
      <c r="V11" s="265"/>
      <c r="W11" s="265"/>
      <c r="X11" s="265"/>
      <c r="Y11" s="267"/>
      <c r="Z11" s="265"/>
      <c r="AA11" s="24" t="s">
        <v>183</v>
      </c>
      <c r="AB11" s="24" t="s">
        <v>303</v>
      </c>
      <c r="AC11" s="177" t="s">
        <v>290</v>
      </c>
    </row>
    <row r="12" spans="1:29" x14ac:dyDescent="0.25">
      <c r="A12" s="153">
        <v>7</v>
      </c>
      <c r="C12" s="265" t="s">
        <v>294</v>
      </c>
      <c r="D12" s="265" t="s">
        <v>300</v>
      </c>
      <c r="E12" s="284" t="s">
        <v>290</v>
      </c>
      <c r="F12" s="265"/>
      <c r="G12" s="265" t="s">
        <v>296</v>
      </c>
      <c r="H12" s="265" t="s">
        <v>87</v>
      </c>
      <c r="I12" s="284" t="s">
        <v>290</v>
      </c>
      <c r="J12" s="265"/>
      <c r="K12" s="265" t="s">
        <v>87</v>
      </c>
      <c r="L12" s="265" t="s">
        <v>152</v>
      </c>
      <c r="M12" s="284" t="s">
        <v>289</v>
      </c>
      <c r="N12" s="265"/>
      <c r="O12" s="265" t="s">
        <v>331</v>
      </c>
      <c r="P12" s="265" t="s">
        <v>262</v>
      </c>
      <c r="Q12" s="284" t="s">
        <v>288</v>
      </c>
      <c r="R12" s="265"/>
      <c r="V12" s="265"/>
      <c r="W12" s="24"/>
      <c r="X12" s="24"/>
      <c r="Y12" s="177"/>
      <c r="Z12" s="265"/>
      <c r="AA12" s="24" t="s">
        <v>334</v>
      </c>
      <c r="AB12" s="24" t="s">
        <v>296</v>
      </c>
      <c r="AC12" s="177" t="s">
        <v>288</v>
      </c>
    </row>
    <row r="13" spans="1:29" x14ac:dyDescent="0.25">
      <c r="A13" s="153">
        <v>8</v>
      </c>
      <c r="C13" s="265" t="s">
        <v>295</v>
      </c>
      <c r="D13" s="265" t="s">
        <v>301</v>
      </c>
      <c r="E13" s="284" t="s">
        <v>290</v>
      </c>
      <c r="F13" s="265"/>
      <c r="G13" s="265" t="s">
        <v>302</v>
      </c>
      <c r="H13" s="265" t="s">
        <v>262</v>
      </c>
      <c r="I13" s="284" t="s">
        <v>288</v>
      </c>
      <c r="J13" s="265"/>
      <c r="K13" s="265" t="s">
        <v>296</v>
      </c>
      <c r="L13" s="265" t="s">
        <v>331</v>
      </c>
      <c r="M13" s="284" t="s">
        <v>290</v>
      </c>
      <c r="N13" s="265"/>
      <c r="O13" s="265" t="s">
        <v>294</v>
      </c>
      <c r="P13" s="265" t="s">
        <v>238</v>
      </c>
      <c r="Q13" s="284" t="s">
        <v>290</v>
      </c>
      <c r="R13" s="265"/>
      <c r="S13" s="265"/>
      <c r="T13" s="265"/>
      <c r="U13" s="267"/>
      <c r="V13" s="265"/>
      <c r="W13" s="24"/>
      <c r="X13" s="24"/>
      <c r="Y13" s="177"/>
      <c r="Z13" s="265"/>
      <c r="AA13" s="24"/>
      <c r="AB13" s="24"/>
      <c r="AC13" s="177"/>
    </row>
    <row r="14" spans="1:29" x14ac:dyDescent="0.25">
      <c r="A14" s="153">
        <v>9</v>
      </c>
      <c r="C14" s="265" t="s">
        <v>296</v>
      </c>
      <c r="D14" s="265" t="s">
        <v>302</v>
      </c>
      <c r="E14" s="284" t="s">
        <v>290</v>
      </c>
      <c r="F14" s="265"/>
      <c r="G14" s="265" t="s">
        <v>168</v>
      </c>
      <c r="H14" s="265" t="s">
        <v>88</v>
      </c>
      <c r="I14" s="284" t="s">
        <v>290</v>
      </c>
      <c r="J14" s="265"/>
      <c r="K14" s="265" t="s">
        <v>334</v>
      </c>
      <c r="L14" s="265" t="s">
        <v>294</v>
      </c>
      <c r="M14" s="284" t="s">
        <v>288</v>
      </c>
      <c r="N14" s="265"/>
      <c r="O14" s="24" t="s">
        <v>300</v>
      </c>
      <c r="P14" s="24" t="s">
        <v>334</v>
      </c>
      <c r="Q14" s="177" t="s">
        <v>288</v>
      </c>
      <c r="R14" s="265"/>
      <c r="S14" s="265"/>
      <c r="T14" s="265"/>
      <c r="U14" s="267"/>
      <c r="V14" s="265"/>
      <c r="W14" s="265"/>
      <c r="X14" s="265"/>
      <c r="Y14" s="267"/>
      <c r="Z14" s="265"/>
      <c r="AA14" s="265"/>
      <c r="AB14" s="265"/>
    </row>
    <row r="15" spans="1:29" x14ac:dyDescent="0.25">
      <c r="A15" s="153">
        <v>10</v>
      </c>
      <c r="C15" s="265" t="s">
        <v>262</v>
      </c>
      <c r="D15" s="265"/>
      <c r="E15" s="303" t="s">
        <v>291</v>
      </c>
      <c r="F15" s="265"/>
      <c r="G15" s="265" t="s">
        <v>294</v>
      </c>
      <c r="H15" s="265"/>
      <c r="I15" s="303" t="s">
        <v>291</v>
      </c>
      <c r="J15" s="265"/>
      <c r="K15" s="24" t="s">
        <v>300</v>
      </c>
      <c r="L15" s="24" t="s">
        <v>297</v>
      </c>
      <c r="M15" s="177" t="s">
        <v>290</v>
      </c>
      <c r="N15" s="265"/>
      <c r="O15" s="265"/>
      <c r="P15" s="265"/>
      <c r="Q15" s="267"/>
      <c r="R15" s="265"/>
      <c r="S15" s="265"/>
      <c r="T15" s="265"/>
      <c r="U15" s="267"/>
      <c r="V15" s="265"/>
      <c r="W15" s="265"/>
      <c r="X15" s="265"/>
      <c r="Y15" s="267"/>
      <c r="Z15" s="265"/>
      <c r="AA15" s="265"/>
      <c r="AB15" s="265"/>
    </row>
    <row r="16" spans="1:29" x14ac:dyDescent="0.25">
      <c r="A16" s="153">
        <v>11</v>
      </c>
      <c r="C16" s="265"/>
      <c r="D16" s="265"/>
      <c r="E16" s="266"/>
      <c r="F16" s="265"/>
      <c r="G16" s="24" t="s">
        <v>297</v>
      </c>
      <c r="H16" s="24" t="s">
        <v>84</v>
      </c>
      <c r="I16" s="177" t="s">
        <v>288</v>
      </c>
      <c r="J16" s="265"/>
      <c r="K16" s="265"/>
      <c r="L16" s="265"/>
      <c r="M16" s="266"/>
      <c r="N16" s="265"/>
      <c r="O16" s="265"/>
      <c r="P16" s="265"/>
      <c r="Q16" s="267"/>
      <c r="R16" s="265"/>
      <c r="S16" s="265"/>
      <c r="T16" s="265"/>
      <c r="U16" s="267"/>
      <c r="V16" s="265"/>
      <c r="W16" s="265"/>
      <c r="X16" s="265"/>
      <c r="Y16" s="267"/>
      <c r="Z16" s="265"/>
      <c r="AA16" s="265"/>
      <c r="AB16" s="265"/>
    </row>
    <row r="17" spans="1:28" x14ac:dyDescent="0.25">
      <c r="C17" s="265"/>
      <c r="D17" s="265"/>
      <c r="E17" s="266"/>
      <c r="F17" s="265"/>
      <c r="G17" s="265"/>
      <c r="H17" s="265"/>
      <c r="I17" s="266"/>
      <c r="J17" s="265"/>
      <c r="K17" s="265"/>
      <c r="L17" s="265"/>
      <c r="M17" s="266"/>
      <c r="N17" s="265"/>
      <c r="O17" s="265"/>
      <c r="P17" s="265"/>
      <c r="Q17" s="267"/>
      <c r="R17" s="265"/>
      <c r="S17" s="265"/>
      <c r="T17" s="265"/>
      <c r="U17" s="267"/>
      <c r="V17" s="265"/>
      <c r="W17" s="265"/>
      <c r="X17" s="265"/>
      <c r="Y17" s="267"/>
      <c r="Z17" s="265"/>
      <c r="AA17" s="265"/>
      <c r="AB17" s="265"/>
    </row>
    <row r="18" spans="1:28" x14ac:dyDescent="0.25">
      <c r="C18" s="21" t="s">
        <v>61</v>
      </c>
      <c r="G18" s="21" t="s">
        <v>7</v>
      </c>
      <c r="K18" s="21" t="s">
        <v>9</v>
      </c>
      <c r="O18" s="21" t="s">
        <v>11</v>
      </c>
      <c r="S18" s="21" t="s">
        <v>13</v>
      </c>
      <c r="W18" s="21"/>
    </row>
    <row r="19" spans="1:28" x14ac:dyDescent="0.25">
      <c r="A19" s="153">
        <v>1</v>
      </c>
      <c r="C19" s="265" t="s">
        <v>299</v>
      </c>
      <c r="D19" t="s">
        <v>245</v>
      </c>
      <c r="E19" s="284" t="s">
        <v>290</v>
      </c>
      <c r="G19" s="265" t="s">
        <v>301</v>
      </c>
      <c r="H19" t="s">
        <v>245</v>
      </c>
      <c r="I19" s="284" t="s">
        <v>290</v>
      </c>
      <c r="K19" t="s">
        <v>84</v>
      </c>
      <c r="L19" t="s">
        <v>303</v>
      </c>
      <c r="M19" s="22" t="s">
        <v>290</v>
      </c>
      <c r="O19" t="s">
        <v>298</v>
      </c>
      <c r="P19" t="s">
        <v>297</v>
      </c>
      <c r="Q19" s="22" t="s">
        <v>290</v>
      </c>
      <c r="R19" s="151"/>
    </row>
    <row r="20" spans="1:28" x14ac:dyDescent="0.25">
      <c r="A20" s="153">
        <v>2</v>
      </c>
      <c r="C20" s="265" t="s">
        <v>297</v>
      </c>
      <c r="D20" t="s">
        <v>127</v>
      </c>
      <c r="E20" s="284" t="s">
        <v>288</v>
      </c>
      <c r="G20" s="265" t="s">
        <v>297</v>
      </c>
      <c r="H20" t="s">
        <v>183</v>
      </c>
      <c r="I20" s="284" t="s">
        <v>289</v>
      </c>
      <c r="K20" t="s">
        <v>152</v>
      </c>
      <c r="L20" t="s">
        <v>332</v>
      </c>
      <c r="M20" s="284" t="s">
        <v>289</v>
      </c>
      <c r="O20" t="s">
        <v>183</v>
      </c>
      <c r="P20" t="s">
        <v>292</v>
      </c>
      <c r="Q20" s="284" t="s">
        <v>288</v>
      </c>
      <c r="R20" s="151"/>
    </row>
    <row r="21" spans="1:28" x14ac:dyDescent="0.25">
      <c r="A21" s="153">
        <v>3</v>
      </c>
      <c r="C21" s="265" t="s">
        <v>303</v>
      </c>
      <c r="D21" t="s">
        <v>183</v>
      </c>
      <c r="E21" s="284" t="s">
        <v>288</v>
      </c>
      <c r="G21" s="265" t="s">
        <v>299</v>
      </c>
      <c r="H21" t="s">
        <v>127</v>
      </c>
      <c r="I21" s="284" t="s">
        <v>289</v>
      </c>
      <c r="K21" t="s">
        <v>87</v>
      </c>
      <c r="L21" t="s">
        <v>172</v>
      </c>
      <c r="M21" s="284" t="s">
        <v>288</v>
      </c>
      <c r="O21" t="s">
        <v>293</v>
      </c>
      <c r="P21" t="s">
        <v>299</v>
      </c>
      <c r="Q21" s="22" t="s">
        <v>290</v>
      </c>
      <c r="R21" s="151"/>
    </row>
    <row r="22" spans="1:28" x14ac:dyDescent="0.25">
      <c r="A22" s="153">
        <v>4</v>
      </c>
      <c r="C22" s="265" t="s">
        <v>300</v>
      </c>
      <c r="D22" t="s">
        <v>84</v>
      </c>
      <c r="E22" s="284" t="s">
        <v>290</v>
      </c>
      <c r="G22" s="265" t="s">
        <v>300</v>
      </c>
      <c r="H22" t="s">
        <v>303</v>
      </c>
      <c r="I22" s="284" t="s">
        <v>290</v>
      </c>
      <c r="K22" t="s">
        <v>262</v>
      </c>
      <c r="L22" t="s">
        <v>88</v>
      </c>
      <c r="M22" s="22" t="s">
        <v>290</v>
      </c>
      <c r="O22" t="s">
        <v>287</v>
      </c>
      <c r="P22" t="s">
        <v>84</v>
      </c>
      <c r="Q22" s="22" t="s">
        <v>290</v>
      </c>
      <c r="U22" s="22"/>
    </row>
    <row r="23" spans="1:28" x14ac:dyDescent="0.25">
      <c r="A23" s="153">
        <v>5</v>
      </c>
      <c r="C23" s="265" t="s">
        <v>287</v>
      </c>
      <c r="D23" t="s">
        <v>302</v>
      </c>
      <c r="E23" s="284" t="s">
        <v>288</v>
      </c>
      <c r="G23" s="265" t="s">
        <v>84</v>
      </c>
      <c r="H23" t="s">
        <v>87</v>
      </c>
      <c r="I23" s="284" t="s">
        <v>288</v>
      </c>
      <c r="K23" s="265" t="s">
        <v>296</v>
      </c>
      <c r="L23" s="265" t="s">
        <v>334</v>
      </c>
      <c r="M23" s="284" t="s">
        <v>290</v>
      </c>
      <c r="O23" t="s">
        <v>87</v>
      </c>
      <c r="P23" t="s">
        <v>300</v>
      </c>
      <c r="Q23" s="284" t="s">
        <v>288</v>
      </c>
      <c r="U23" s="22"/>
    </row>
    <row r="24" spans="1:28" x14ac:dyDescent="0.25">
      <c r="A24" s="153">
        <v>6</v>
      </c>
      <c r="C24" s="265" t="s">
        <v>301</v>
      </c>
      <c r="D24" t="s">
        <v>152</v>
      </c>
      <c r="E24" s="284" t="s">
        <v>288</v>
      </c>
      <c r="G24" s="265" t="s">
        <v>293</v>
      </c>
      <c r="H24" t="s">
        <v>302</v>
      </c>
      <c r="I24" s="284" t="s">
        <v>289</v>
      </c>
      <c r="K24" s="24" t="s">
        <v>297</v>
      </c>
      <c r="L24" s="24" t="s">
        <v>245</v>
      </c>
      <c r="M24" s="177" t="s">
        <v>290</v>
      </c>
      <c r="O24" t="s">
        <v>88</v>
      </c>
      <c r="P24" t="s">
        <v>331</v>
      </c>
      <c r="Q24" s="22" t="s">
        <v>290</v>
      </c>
    </row>
    <row r="25" spans="1:28" x14ac:dyDescent="0.25">
      <c r="A25" s="153">
        <v>7</v>
      </c>
      <c r="C25" s="265" t="s">
        <v>262</v>
      </c>
      <c r="D25" s="265" t="s">
        <v>172</v>
      </c>
      <c r="E25" s="284" t="s">
        <v>290</v>
      </c>
      <c r="G25" s="265" t="s">
        <v>298</v>
      </c>
      <c r="H25" s="265" t="s">
        <v>296</v>
      </c>
      <c r="I25" s="284" t="s">
        <v>288</v>
      </c>
      <c r="K25" s="24" t="s">
        <v>302</v>
      </c>
      <c r="L25" s="24" t="s">
        <v>300</v>
      </c>
      <c r="M25" s="177" t="s">
        <v>289</v>
      </c>
      <c r="O25" s="265" t="s">
        <v>334</v>
      </c>
      <c r="P25" s="265" t="s">
        <v>152</v>
      </c>
      <c r="Q25" s="284" t="s">
        <v>288</v>
      </c>
    </row>
    <row r="26" spans="1:28" x14ac:dyDescent="0.25">
      <c r="A26" s="153">
        <v>8</v>
      </c>
      <c r="C26" s="265" t="s">
        <v>87</v>
      </c>
      <c r="D26" s="265" t="s">
        <v>294</v>
      </c>
      <c r="E26" s="284" t="s">
        <v>288</v>
      </c>
      <c r="G26" s="265" t="s">
        <v>152</v>
      </c>
      <c r="H26" s="265" t="s">
        <v>88</v>
      </c>
      <c r="I26" s="284" t="s">
        <v>288</v>
      </c>
      <c r="K26" s="24" t="s">
        <v>183</v>
      </c>
      <c r="L26" s="24" t="s">
        <v>287</v>
      </c>
      <c r="M26" s="177" t="s">
        <v>288</v>
      </c>
      <c r="O26" t="s">
        <v>332</v>
      </c>
      <c r="P26" t="s">
        <v>172</v>
      </c>
      <c r="Q26" s="284" t="s">
        <v>288</v>
      </c>
    </row>
    <row r="27" spans="1:28" x14ac:dyDescent="0.25">
      <c r="A27" s="153">
        <v>9</v>
      </c>
      <c r="C27" s="265" t="s">
        <v>88</v>
      </c>
      <c r="D27" s="265" t="s">
        <v>296</v>
      </c>
      <c r="E27" s="284" t="s">
        <v>290</v>
      </c>
      <c r="G27" s="265" t="s">
        <v>294</v>
      </c>
      <c r="H27" s="265" t="s">
        <v>172</v>
      </c>
      <c r="I27" s="284" t="s">
        <v>290</v>
      </c>
      <c r="K27" s="24" t="s">
        <v>298</v>
      </c>
      <c r="L27" s="24" t="s">
        <v>292</v>
      </c>
      <c r="M27" s="177" t="s">
        <v>290</v>
      </c>
      <c r="O27" s="265" t="s">
        <v>238</v>
      </c>
      <c r="P27" s="265" t="s">
        <v>296</v>
      </c>
      <c r="Q27" s="22" t="s">
        <v>290</v>
      </c>
    </row>
    <row r="28" spans="1:28" x14ac:dyDescent="0.25">
      <c r="A28" s="153">
        <v>10</v>
      </c>
      <c r="C28" s="265" t="s">
        <v>238</v>
      </c>
      <c r="D28" s="265" t="s">
        <v>168</v>
      </c>
      <c r="E28" s="284" t="s">
        <v>289</v>
      </c>
      <c r="G28" s="265" t="s">
        <v>262</v>
      </c>
      <c r="H28" s="265" t="s">
        <v>332</v>
      </c>
      <c r="I28" s="284" t="s">
        <v>290</v>
      </c>
      <c r="K28" s="24" t="s">
        <v>293</v>
      </c>
      <c r="L28" s="24" t="s">
        <v>331</v>
      </c>
      <c r="M28" s="177" t="s">
        <v>288</v>
      </c>
      <c r="O28" t="s">
        <v>262</v>
      </c>
      <c r="P28" t="s">
        <v>294</v>
      </c>
      <c r="Q28" s="22" t="s">
        <v>290</v>
      </c>
    </row>
    <row r="29" spans="1:28" x14ac:dyDescent="0.25">
      <c r="A29" s="153">
        <v>11</v>
      </c>
      <c r="C29" s="24" t="s">
        <v>298</v>
      </c>
      <c r="D29" s="24" t="s">
        <v>293</v>
      </c>
      <c r="E29" s="330" t="s">
        <v>288</v>
      </c>
      <c r="G29" s="265" t="s">
        <v>331</v>
      </c>
      <c r="H29" s="265" t="s">
        <v>238</v>
      </c>
      <c r="I29" s="284" t="s">
        <v>288</v>
      </c>
      <c r="K29" s="21"/>
      <c r="O29" s="24" t="s">
        <v>303</v>
      </c>
      <c r="P29" s="24" t="s">
        <v>245</v>
      </c>
      <c r="Q29" s="177" t="s">
        <v>288</v>
      </c>
    </row>
    <row r="31" spans="1:28" x14ac:dyDescent="0.25">
      <c r="M31" s="22"/>
    </row>
    <row r="35" spans="3:13" x14ac:dyDescent="0.25">
      <c r="M35" s="22"/>
    </row>
    <row r="37" spans="3:13" x14ac:dyDescent="0.25">
      <c r="C37" s="98"/>
      <c r="D37" s="98"/>
      <c r="E37" s="99"/>
      <c r="I37" s="22"/>
    </row>
    <row r="38" spans="3:13" x14ac:dyDescent="0.25">
      <c r="C38" s="24"/>
      <c r="D38" s="24"/>
      <c r="E38" s="177"/>
      <c r="J38" s="98"/>
      <c r="K38" s="98"/>
      <c r="L38" s="99"/>
      <c r="M38" s="98"/>
    </row>
    <row r="39" spans="3:13" x14ac:dyDescent="0.25">
      <c r="C39" s="24"/>
      <c r="D39" s="24"/>
      <c r="E39" s="177"/>
    </row>
    <row r="40" spans="3:13" x14ac:dyDescent="0.25">
      <c r="C40" s="24"/>
      <c r="D40" s="24"/>
      <c r="E40" s="177"/>
      <c r="K40" s="21"/>
    </row>
  </sheetData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2"/>
  <sheetViews>
    <sheetView showGridLines="0" zoomScale="85" zoomScaleNormal="85" workbookViewId="0">
      <pane ySplit="8" topLeftCell="A36" activePane="bottomLeft" state="frozen"/>
      <selection pane="bottomLeft" activeCell="X58" sqref="X58"/>
    </sheetView>
  </sheetViews>
  <sheetFormatPr defaultRowHeight="15" x14ac:dyDescent="0.25"/>
  <cols>
    <col min="1" max="1" width="3.42578125" customWidth="1"/>
    <col min="2" max="2" width="19.5703125" customWidth="1"/>
    <col min="3" max="11" width="3.42578125" customWidth="1"/>
    <col min="12" max="14" width="3.5703125" bestFit="1" customWidth="1"/>
    <col min="15" max="15" width="3.42578125" customWidth="1"/>
    <col min="16" max="18" width="3.5703125" bestFit="1" customWidth="1"/>
    <col min="19" max="29" width="3.42578125" customWidth="1"/>
    <col min="30" max="30" width="5" bestFit="1" customWidth="1"/>
    <col min="31" max="31" width="8.28515625" customWidth="1"/>
    <col min="32" max="32" width="9.140625" bestFit="1" customWidth="1"/>
  </cols>
  <sheetData>
    <row r="1" spans="1:32" ht="18.75" x14ac:dyDescent="0.3">
      <c r="A1" s="83" t="s">
        <v>108</v>
      </c>
    </row>
    <row r="3" spans="1:32" x14ac:dyDescent="0.25">
      <c r="A3" s="105"/>
      <c r="B3" t="s">
        <v>143</v>
      </c>
    </row>
    <row r="4" spans="1:32" x14ac:dyDescent="0.25">
      <c r="B4" t="s">
        <v>144</v>
      </c>
    </row>
    <row r="5" spans="1:32" ht="8.1" customHeight="1" x14ac:dyDescent="0.25"/>
    <row r="6" spans="1:32" x14ac:dyDescent="0.25">
      <c r="A6" s="106"/>
      <c r="B6" t="s">
        <v>142</v>
      </c>
    </row>
    <row r="7" spans="1:32" ht="15.75" thickBot="1" x14ac:dyDescent="0.3">
      <c r="AF7" s="108" t="s">
        <v>109</v>
      </c>
    </row>
    <row r="8" spans="1:32" ht="15.75" thickBot="1" x14ac:dyDescent="0.3">
      <c r="C8" s="6" t="s">
        <v>19</v>
      </c>
      <c r="D8" s="7" t="s">
        <v>20</v>
      </c>
      <c r="E8" s="7" t="s">
        <v>21</v>
      </c>
      <c r="F8" s="7" t="s">
        <v>22</v>
      </c>
      <c r="G8" s="7" t="s">
        <v>23</v>
      </c>
      <c r="H8" s="7" t="s">
        <v>24</v>
      </c>
      <c r="I8" s="7" t="s">
        <v>25</v>
      </c>
      <c r="J8" s="7" t="s">
        <v>26</v>
      </c>
      <c r="K8" s="7" t="s">
        <v>27</v>
      </c>
      <c r="L8" s="7" t="s">
        <v>28</v>
      </c>
      <c r="M8" s="7" t="s">
        <v>29</v>
      </c>
      <c r="N8" s="7" t="s">
        <v>30</v>
      </c>
      <c r="O8" s="7" t="s">
        <v>31</v>
      </c>
      <c r="P8" s="7" t="s">
        <v>32</v>
      </c>
      <c r="Q8" s="7" t="s">
        <v>33</v>
      </c>
      <c r="R8" s="7" t="s">
        <v>34</v>
      </c>
      <c r="S8" s="7" t="s">
        <v>35</v>
      </c>
      <c r="T8" s="7" t="s">
        <v>36</v>
      </c>
      <c r="U8" s="7" t="s">
        <v>37</v>
      </c>
      <c r="V8" s="7" t="s">
        <v>38</v>
      </c>
      <c r="W8" s="7" t="s">
        <v>62</v>
      </c>
      <c r="X8" s="7" t="s">
        <v>63</v>
      </c>
      <c r="Y8" s="7" t="s">
        <v>67</v>
      </c>
      <c r="Z8" s="7" t="s">
        <v>80</v>
      </c>
      <c r="AA8" s="7" t="s">
        <v>81</v>
      </c>
      <c r="AB8" s="7" t="s">
        <v>82</v>
      </c>
      <c r="AC8" s="23"/>
      <c r="AD8" s="110" t="s">
        <v>58</v>
      </c>
      <c r="AE8" s="107" t="s">
        <v>59</v>
      </c>
      <c r="AF8" s="109" t="s">
        <v>110</v>
      </c>
    </row>
    <row r="9" spans="1:32" ht="15.6" customHeight="1" x14ac:dyDescent="0.25">
      <c r="A9" s="4" t="s">
        <v>19</v>
      </c>
      <c r="B9" s="252" t="s">
        <v>148</v>
      </c>
      <c r="C9" s="190"/>
      <c r="D9" s="14">
        <v>1</v>
      </c>
      <c r="E9" s="14"/>
      <c r="F9" s="14"/>
      <c r="G9" s="14"/>
      <c r="H9" s="144">
        <v>1</v>
      </c>
      <c r="I9" s="261"/>
      <c r="J9" s="261">
        <v>1</v>
      </c>
      <c r="K9" s="261"/>
      <c r="L9" s="261"/>
      <c r="M9" s="261"/>
      <c r="N9" s="261">
        <v>1</v>
      </c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309"/>
      <c r="AA9" s="309"/>
      <c r="AB9" s="261"/>
      <c r="AC9" s="12"/>
      <c r="AD9" s="111">
        <f t="shared" ref="AD9:AD52" si="0">SUM(C9:AB9)</f>
        <v>4</v>
      </c>
      <c r="AE9" s="380">
        <f>AD9+AD10</f>
        <v>8</v>
      </c>
      <c r="AF9" s="375">
        <f>SUM(C9:Y10)+AB9+AB10</f>
        <v>8</v>
      </c>
    </row>
    <row r="10" spans="1:32" ht="15.95" customHeight="1" thickBot="1" x14ac:dyDescent="0.3">
      <c r="A10" s="5"/>
      <c r="B10" s="253">
        <v>2154</v>
      </c>
      <c r="C10" s="191"/>
      <c r="D10" s="16">
        <v>0</v>
      </c>
      <c r="E10" s="16">
        <v>1</v>
      </c>
      <c r="F10" s="16"/>
      <c r="G10" s="16"/>
      <c r="H10" s="143">
        <v>1</v>
      </c>
      <c r="I10" s="262"/>
      <c r="J10" s="262">
        <v>1</v>
      </c>
      <c r="K10" s="262"/>
      <c r="L10" s="262"/>
      <c r="M10" s="262"/>
      <c r="N10" s="262"/>
      <c r="O10" s="262">
        <v>1</v>
      </c>
      <c r="P10" s="262"/>
      <c r="Q10" s="262"/>
      <c r="R10" s="262"/>
      <c r="S10" s="262"/>
      <c r="T10" s="262"/>
      <c r="U10" s="262"/>
      <c r="V10" s="262"/>
      <c r="W10" s="262"/>
      <c r="X10" s="262"/>
      <c r="Y10" s="262"/>
      <c r="Z10" s="290"/>
      <c r="AA10" s="290"/>
      <c r="AB10" s="262"/>
      <c r="AC10" s="10"/>
      <c r="AD10" s="157">
        <f t="shared" si="0"/>
        <v>4</v>
      </c>
      <c r="AE10" s="383"/>
      <c r="AF10" s="376"/>
    </row>
    <row r="11" spans="1:32" ht="15.6" customHeight="1" x14ac:dyDescent="0.25">
      <c r="A11" s="8" t="s">
        <v>20</v>
      </c>
      <c r="B11" s="252" t="s">
        <v>166</v>
      </c>
      <c r="C11" s="192">
        <v>1</v>
      </c>
      <c r="D11" s="13"/>
      <c r="E11" s="14">
        <v>1</v>
      </c>
      <c r="F11" s="14"/>
      <c r="G11" s="14"/>
      <c r="H11" s="14"/>
      <c r="I11" s="144">
        <v>1</v>
      </c>
      <c r="J11" s="257"/>
      <c r="K11" s="257"/>
      <c r="L11" s="257"/>
      <c r="M11" s="257"/>
      <c r="N11" s="261"/>
      <c r="O11" s="261"/>
      <c r="P11" s="261"/>
      <c r="Q11" s="261"/>
      <c r="R11" s="263"/>
      <c r="S11" s="263"/>
      <c r="T11" s="261"/>
      <c r="U11" s="261"/>
      <c r="V11" s="261"/>
      <c r="W11" s="261"/>
      <c r="X11" s="261"/>
      <c r="Y11" s="261"/>
      <c r="Z11" s="309"/>
      <c r="AA11" s="309"/>
      <c r="AB11" s="261"/>
      <c r="AC11" s="12"/>
      <c r="AD11" s="111">
        <f t="shared" si="0"/>
        <v>3</v>
      </c>
      <c r="AE11" s="380">
        <f>AD11+AD12</f>
        <v>7</v>
      </c>
      <c r="AF11" s="375">
        <f>SUM(C11:Y12)+AB11+AB12</f>
        <v>6</v>
      </c>
    </row>
    <row r="12" spans="1:32" ht="15.95" customHeight="1" thickBot="1" x14ac:dyDescent="0.3">
      <c r="A12" s="9"/>
      <c r="B12" s="253">
        <v>1913</v>
      </c>
      <c r="C12" s="193">
        <v>0</v>
      </c>
      <c r="D12" s="20"/>
      <c r="E12" s="19">
        <v>1</v>
      </c>
      <c r="F12" s="19">
        <v>1</v>
      </c>
      <c r="G12" s="19"/>
      <c r="H12" s="19">
        <v>1</v>
      </c>
      <c r="I12" s="145"/>
      <c r="J12" s="258"/>
      <c r="K12" s="258"/>
      <c r="L12" s="258"/>
      <c r="M12" s="256"/>
      <c r="N12" s="262"/>
      <c r="O12" s="262"/>
      <c r="P12" s="262"/>
      <c r="Q12" s="262"/>
      <c r="R12" s="262"/>
      <c r="S12" s="262"/>
      <c r="T12" s="262"/>
      <c r="U12" s="262"/>
      <c r="V12" s="262"/>
      <c r="W12" s="262"/>
      <c r="X12" s="262"/>
      <c r="Y12" s="262"/>
      <c r="Z12" s="310">
        <v>1</v>
      </c>
      <c r="AA12" s="310"/>
      <c r="AB12" s="262"/>
      <c r="AC12" s="10"/>
      <c r="AD12" s="157">
        <f t="shared" si="0"/>
        <v>4</v>
      </c>
      <c r="AE12" s="381"/>
      <c r="AF12" s="376"/>
    </row>
    <row r="13" spans="1:32" ht="15.6" customHeight="1" x14ac:dyDescent="0.25">
      <c r="A13" s="4" t="s">
        <v>21</v>
      </c>
      <c r="B13" s="252" t="s">
        <v>45</v>
      </c>
      <c r="C13" s="194">
        <v>0</v>
      </c>
      <c r="D13" s="11">
        <v>0</v>
      </c>
      <c r="E13" s="15"/>
      <c r="F13" s="11"/>
      <c r="G13" s="11">
        <v>1</v>
      </c>
      <c r="H13" s="11"/>
      <c r="I13" s="142"/>
      <c r="J13" s="255"/>
      <c r="K13" s="255"/>
      <c r="L13" s="255"/>
      <c r="M13" s="255"/>
      <c r="N13" s="261"/>
      <c r="O13" s="261"/>
      <c r="P13" s="261"/>
      <c r="Q13" s="261">
        <v>1</v>
      </c>
      <c r="R13" s="263"/>
      <c r="S13" s="263"/>
      <c r="T13" s="261"/>
      <c r="U13" s="261"/>
      <c r="V13" s="261"/>
      <c r="W13" s="261"/>
      <c r="X13" s="261"/>
      <c r="Y13" s="261"/>
      <c r="Z13" s="289"/>
      <c r="AA13" s="289"/>
      <c r="AB13" s="261"/>
      <c r="AC13" s="12"/>
      <c r="AD13" s="111">
        <f t="shared" si="0"/>
        <v>2</v>
      </c>
      <c r="AE13" s="382">
        <f>AD13+AD14</f>
        <v>4</v>
      </c>
      <c r="AF13" s="375">
        <f>SUM(C13:Y14)+AB13+AB14</f>
        <v>4</v>
      </c>
    </row>
    <row r="14" spans="1:32" ht="15.95" customHeight="1" thickBot="1" x14ac:dyDescent="0.3">
      <c r="A14" s="5"/>
      <c r="B14" s="253">
        <v>1906</v>
      </c>
      <c r="C14" s="195"/>
      <c r="D14" s="16">
        <v>0</v>
      </c>
      <c r="E14" s="18"/>
      <c r="F14" s="16">
        <v>0</v>
      </c>
      <c r="G14" s="16"/>
      <c r="H14" s="16"/>
      <c r="I14" s="143">
        <v>1</v>
      </c>
      <c r="J14" s="256"/>
      <c r="K14" s="256"/>
      <c r="L14" s="256"/>
      <c r="M14" s="256"/>
      <c r="N14" s="262"/>
      <c r="O14" s="262">
        <v>1</v>
      </c>
      <c r="P14" s="262"/>
      <c r="Q14" s="262"/>
      <c r="R14" s="262"/>
      <c r="S14" s="262"/>
      <c r="T14" s="262"/>
      <c r="U14" s="262"/>
      <c r="V14" s="262"/>
      <c r="W14" s="262"/>
      <c r="X14" s="262"/>
      <c r="Y14" s="262"/>
      <c r="Z14" s="290"/>
      <c r="AA14" s="290"/>
      <c r="AB14" s="262"/>
      <c r="AC14" s="10"/>
      <c r="AD14" s="157">
        <f t="shared" si="0"/>
        <v>2</v>
      </c>
      <c r="AE14" s="383"/>
      <c r="AF14" s="376"/>
    </row>
    <row r="15" spans="1:32" ht="15.6" customHeight="1" x14ac:dyDescent="0.25">
      <c r="A15" s="8" t="s">
        <v>22</v>
      </c>
      <c r="B15" s="252" t="s">
        <v>174</v>
      </c>
      <c r="C15" s="192"/>
      <c r="D15" s="14">
        <v>0</v>
      </c>
      <c r="E15" s="14">
        <v>1</v>
      </c>
      <c r="F15" s="13"/>
      <c r="G15" s="14"/>
      <c r="H15" s="14"/>
      <c r="I15" s="144"/>
      <c r="J15" s="257">
        <v>0.5</v>
      </c>
      <c r="K15" s="257"/>
      <c r="L15" s="257"/>
      <c r="M15" s="257"/>
      <c r="N15" s="257">
        <v>1</v>
      </c>
      <c r="O15" s="257"/>
      <c r="P15" s="255"/>
      <c r="Q15" s="255"/>
      <c r="R15" s="255"/>
      <c r="S15" s="263"/>
      <c r="T15" s="261"/>
      <c r="U15" s="261"/>
      <c r="V15" s="261"/>
      <c r="W15" s="261"/>
      <c r="X15" s="261"/>
      <c r="Y15" s="261"/>
      <c r="Z15" s="309"/>
      <c r="AA15" s="309"/>
      <c r="AB15" s="261"/>
      <c r="AC15" s="12"/>
      <c r="AD15" s="111">
        <f t="shared" si="0"/>
        <v>2.5</v>
      </c>
      <c r="AE15" s="380">
        <f>AD15+AD16</f>
        <v>5</v>
      </c>
      <c r="AF15" s="375">
        <f>SUM(C15:Y16)+AB15+AB16</f>
        <v>5</v>
      </c>
    </row>
    <row r="16" spans="1:32" ht="15.95" customHeight="1" thickBot="1" x14ac:dyDescent="0.3">
      <c r="A16" s="9"/>
      <c r="B16" s="253">
        <v>1828</v>
      </c>
      <c r="C16" s="193"/>
      <c r="D16" s="19"/>
      <c r="E16" s="19"/>
      <c r="F16" s="20"/>
      <c r="G16" s="19"/>
      <c r="H16" s="19"/>
      <c r="I16" s="145"/>
      <c r="J16" s="258">
        <v>0.5</v>
      </c>
      <c r="K16" s="258">
        <v>1</v>
      </c>
      <c r="L16" s="258"/>
      <c r="M16" s="258"/>
      <c r="N16" s="258"/>
      <c r="O16" s="256">
        <v>1</v>
      </c>
      <c r="P16" s="256"/>
      <c r="Q16" s="256"/>
      <c r="R16" s="256"/>
      <c r="S16" s="262"/>
      <c r="T16" s="262"/>
      <c r="U16" s="262"/>
      <c r="V16" s="262"/>
      <c r="W16" s="262"/>
      <c r="X16" s="262"/>
      <c r="Y16" s="262"/>
      <c r="Z16" s="310"/>
      <c r="AA16" s="310"/>
      <c r="AB16" s="262"/>
      <c r="AC16" s="10"/>
      <c r="AD16" s="157">
        <f t="shared" si="0"/>
        <v>2.5</v>
      </c>
      <c r="AE16" s="381"/>
      <c r="AF16" s="376"/>
    </row>
    <row r="17" spans="1:32" ht="15.6" customHeight="1" x14ac:dyDescent="0.25">
      <c r="A17" s="4" t="s">
        <v>23</v>
      </c>
      <c r="B17" s="252" t="s">
        <v>46</v>
      </c>
      <c r="C17" s="194"/>
      <c r="D17" s="11"/>
      <c r="E17" s="11"/>
      <c r="F17" s="11"/>
      <c r="G17" s="15"/>
      <c r="H17" s="11">
        <v>0.5</v>
      </c>
      <c r="I17" s="142"/>
      <c r="J17" s="142"/>
      <c r="K17" s="142">
        <v>1</v>
      </c>
      <c r="L17" s="142"/>
      <c r="M17" s="142"/>
      <c r="N17" s="142"/>
      <c r="O17" s="144"/>
      <c r="P17" s="321"/>
      <c r="Q17" s="321">
        <v>1</v>
      </c>
      <c r="R17" s="324"/>
      <c r="S17" s="324"/>
      <c r="T17" s="261"/>
      <c r="U17" s="261"/>
      <c r="V17" s="261"/>
      <c r="W17" s="261"/>
      <c r="X17" s="261"/>
      <c r="Y17" s="261"/>
      <c r="Z17" s="289"/>
      <c r="AA17" s="289"/>
      <c r="AB17" s="261"/>
      <c r="AC17" s="12"/>
      <c r="AD17" s="111">
        <f t="shared" si="0"/>
        <v>2.5</v>
      </c>
      <c r="AE17" s="382">
        <f>AD17+AD18</f>
        <v>3.5</v>
      </c>
      <c r="AF17" s="375">
        <f>SUM(C17:Y18)+AB17+AB18</f>
        <v>3.5</v>
      </c>
    </row>
    <row r="18" spans="1:32" ht="15.95" customHeight="1" thickBot="1" x14ac:dyDescent="0.3">
      <c r="A18" s="5"/>
      <c r="B18" s="253">
        <v>1770</v>
      </c>
      <c r="C18" s="195"/>
      <c r="D18" s="16"/>
      <c r="E18" s="16">
        <v>0</v>
      </c>
      <c r="F18" s="16"/>
      <c r="G18" s="18"/>
      <c r="H18" s="16"/>
      <c r="I18" s="143"/>
      <c r="J18" s="143">
        <v>0</v>
      </c>
      <c r="K18" s="143">
        <v>0</v>
      </c>
      <c r="L18" s="143"/>
      <c r="M18" s="143"/>
      <c r="N18" s="143"/>
      <c r="O18" s="143"/>
      <c r="P18" s="322"/>
      <c r="Q18" s="322"/>
      <c r="R18" s="322"/>
      <c r="S18" s="322"/>
      <c r="T18" s="262"/>
      <c r="U18" s="262">
        <v>1</v>
      </c>
      <c r="V18" s="262"/>
      <c r="W18" s="262"/>
      <c r="X18" s="262"/>
      <c r="Y18" s="262"/>
      <c r="Z18" s="290"/>
      <c r="AA18" s="290"/>
      <c r="AB18" s="262"/>
      <c r="AC18" s="10"/>
      <c r="AD18" s="157">
        <f t="shared" si="0"/>
        <v>1</v>
      </c>
      <c r="AE18" s="383"/>
      <c r="AF18" s="376"/>
    </row>
    <row r="19" spans="1:32" ht="15.6" customHeight="1" x14ac:dyDescent="0.25">
      <c r="A19" s="8" t="s">
        <v>24</v>
      </c>
      <c r="B19" s="252" t="s">
        <v>53</v>
      </c>
      <c r="C19" s="192"/>
      <c r="D19" s="14">
        <v>0</v>
      </c>
      <c r="E19" s="14"/>
      <c r="F19" s="14"/>
      <c r="G19" s="14"/>
      <c r="H19" s="13"/>
      <c r="I19" s="144"/>
      <c r="J19" s="144"/>
      <c r="K19" s="144"/>
      <c r="L19" s="144"/>
      <c r="M19" s="144"/>
      <c r="N19" s="144">
        <v>0.5</v>
      </c>
      <c r="O19" s="144"/>
      <c r="P19" s="144"/>
      <c r="Q19" s="321"/>
      <c r="R19" s="324"/>
      <c r="S19" s="324"/>
      <c r="T19" s="261"/>
      <c r="U19" s="261"/>
      <c r="V19" s="261"/>
      <c r="W19" s="261"/>
      <c r="X19" s="261"/>
      <c r="Y19" s="261"/>
      <c r="Z19" s="309"/>
      <c r="AA19" s="309"/>
      <c r="AB19" s="261"/>
      <c r="AC19" s="12"/>
      <c r="AD19" s="111">
        <f t="shared" si="0"/>
        <v>0.5</v>
      </c>
      <c r="AE19" s="380">
        <f>AD19+AD20</f>
        <v>4</v>
      </c>
      <c r="AF19" s="375">
        <f>SUM(C19:Y20)+AB19+AB20</f>
        <v>4</v>
      </c>
    </row>
    <row r="20" spans="1:32" ht="15.95" customHeight="1" thickBot="1" x14ac:dyDescent="0.3">
      <c r="A20" s="9"/>
      <c r="B20" s="253" t="s">
        <v>338</v>
      </c>
      <c r="C20" s="193">
        <v>0</v>
      </c>
      <c r="D20" s="19"/>
      <c r="E20" s="19"/>
      <c r="F20" s="19"/>
      <c r="G20" s="19">
        <v>0.5</v>
      </c>
      <c r="H20" s="20"/>
      <c r="I20" s="145"/>
      <c r="J20" s="145"/>
      <c r="K20" s="145"/>
      <c r="L20" s="145">
        <v>1</v>
      </c>
      <c r="M20" s="145">
        <v>1</v>
      </c>
      <c r="N20" s="145"/>
      <c r="O20" s="145"/>
      <c r="P20" s="145"/>
      <c r="Q20" s="322"/>
      <c r="R20" s="322"/>
      <c r="S20" s="322"/>
      <c r="T20" s="262"/>
      <c r="U20" s="262"/>
      <c r="V20" s="262">
        <v>1</v>
      </c>
      <c r="W20" s="262"/>
      <c r="X20" s="262"/>
      <c r="Y20" s="262"/>
      <c r="Z20" s="310"/>
      <c r="AA20" s="310"/>
      <c r="AB20" s="262"/>
      <c r="AC20" s="10"/>
      <c r="AD20" s="157">
        <f t="shared" si="0"/>
        <v>3.5</v>
      </c>
      <c r="AE20" s="381"/>
      <c r="AF20" s="376"/>
    </row>
    <row r="21" spans="1:32" ht="15.6" customHeight="1" x14ac:dyDescent="0.25">
      <c r="A21" s="4" t="s">
        <v>25</v>
      </c>
      <c r="B21" s="252" t="s">
        <v>170</v>
      </c>
      <c r="C21" s="194"/>
      <c r="D21" s="11"/>
      <c r="E21" s="11">
        <v>0</v>
      </c>
      <c r="F21" s="11"/>
      <c r="G21" s="11"/>
      <c r="H21" s="11"/>
      <c r="I21" s="15"/>
      <c r="J21" s="11">
        <v>0</v>
      </c>
      <c r="K21" s="11"/>
      <c r="L21" s="142"/>
      <c r="M21" s="142">
        <v>1</v>
      </c>
      <c r="N21" s="142"/>
      <c r="O21" s="142"/>
      <c r="P21" s="142"/>
      <c r="Q21" s="321"/>
      <c r="R21" s="324"/>
      <c r="S21" s="324"/>
      <c r="T21" s="321"/>
      <c r="U21" s="321">
        <v>1</v>
      </c>
      <c r="V21" s="321"/>
      <c r="W21" s="261"/>
      <c r="X21" s="261"/>
      <c r="Y21" s="261"/>
      <c r="Z21" s="289"/>
      <c r="AA21" s="289"/>
      <c r="AB21" s="261"/>
      <c r="AC21" s="12"/>
      <c r="AD21" s="111">
        <f t="shared" si="0"/>
        <v>2</v>
      </c>
      <c r="AE21" s="382">
        <f>AD21+AD22</f>
        <v>4</v>
      </c>
      <c r="AF21" s="375">
        <f>SUM(C21:Y22)+AB21+AB22</f>
        <v>4</v>
      </c>
    </row>
    <row r="22" spans="1:32" ht="15.95" customHeight="1" thickBot="1" x14ac:dyDescent="0.3">
      <c r="A22" s="5"/>
      <c r="B22" s="254">
        <v>1716</v>
      </c>
      <c r="C22" s="195"/>
      <c r="D22" s="16">
        <v>0</v>
      </c>
      <c r="E22" s="16"/>
      <c r="F22" s="16"/>
      <c r="G22" s="16"/>
      <c r="H22" s="16"/>
      <c r="I22" s="18"/>
      <c r="J22" s="16"/>
      <c r="K22" s="16"/>
      <c r="L22" s="143"/>
      <c r="M22" s="143">
        <v>1</v>
      </c>
      <c r="N22" s="143"/>
      <c r="O22" s="143"/>
      <c r="P22" s="143"/>
      <c r="Q22" s="322"/>
      <c r="R22" s="322"/>
      <c r="S22" s="322"/>
      <c r="T22" s="322"/>
      <c r="U22" s="323"/>
      <c r="V22" s="323"/>
      <c r="W22" s="262">
        <v>1</v>
      </c>
      <c r="X22" s="262"/>
      <c r="Y22" s="262"/>
      <c r="Z22" s="290"/>
      <c r="AA22" s="290"/>
      <c r="AB22" s="262"/>
      <c r="AC22" s="10"/>
      <c r="AD22" s="157">
        <f t="shared" si="0"/>
        <v>2</v>
      </c>
      <c r="AE22" s="383"/>
      <c r="AF22" s="376"/>
    </row>
    <row r="23" spans="1:32" ht="15.6" customHeight="1" x14ac:dyDescent="0.25">
      <c r="A23" s="8" t="s">
        <v>26</v>
      </c>
      <c r="B23" s="252" t="s">
        <v>99</v>
      </c>
      <c r="C23" s="192"/>
      <c r="D23" s="14"/>
      <c r="E23" s="14"/>
      <c r="F23" s="14">
        <v>0.5</v>
      </c>
      <c r="G23" s="14">
        <v>1</v>
      </c>
      <c r="H23" s="14"/>
      <c r="I23" s="14"/>
      <c r="J23" s="13"/>
      <c r="K23" s="14"/>
      <c r="L23" s="144">
        <v>1</v>
      </c>
      <c r="M23" s="144"/>
      <c r="N23" s="144"/>
      <c r="O23" s="144"/>
      <c r="P23" s="144"/>
      <c r="Q23" s="321"/>
      <c r="R23" s="321"/>
      <c r="S23" s="321"/>
      <c r="T23" s="321"/>
      <c r="U23" s="324"/>
      <c r="V23" s="324"/>
      <c r="W23" s="324"/>
      <c r="X23" s="261"/>
      <c r="Y23" s="261"/>
      <c r="Z23" s="309"/>
      <c r="AA23" s="309"/>
      <c r="AB23" s="261"/>
      <c r="AC23" s="12"/>
      <c r="AD23" s="111">
        <f t="shared" si="0"/>
        <v>2.5</v>
      </c>
      <c r="AE23" s="380">
        <f>AD23+AD24</f>
        <v>5</v>
      </c>
      <c r="AF23" s="375">
        <f>SUM(C23:Y24)+AB23+AB24</f>
        <v>5</v>
      </c>
    </row>
    <row r="24" spans="1:32" ht="15.95" customHeight="1" thickBot="1" x14ac:dyDescent="0.3">
      <c r="A24" s="9"/>
      <c r="B24" s="254">
        <v>1678</v>
      </c>
      <c r="C24" s="193">
        <v>0</v>
      </c>
      <c r="D24" s="19"/>
      <c r="E24" s="19"/>
      <c r="F24" s="19">
        <v>0.5</v>
      </c>
      <c r="G24" s="19"/>
      <c r="H24" s="19"/>
      <c r="I24" s="19">
        <v>1</v>
      </c>
      <c r="J24" s="20"/>
      <c r="K24" s="19"/>
      <c r="L24" s="145"/>
      <c r="M24" s="145"/>
      <c r="N24" s="145"/>
      <c r="O24" s="145"/>
      <c r="P24" s="145">
        <v>1</v>
      </c>
      <c r="Q24" s="323"/>
      <c r="R24" s="323"/>
      <c r="S24" s="323"/>
      <c r="T24" s="322"/>
      <c r="U24" s="322"/>
      <c r="V24" s="322"/>
      <c r="W24" s="322"/>
      <c r="X24" s="262"/>
      <c r="Y24" s="262"/>
      <c r="Z24" s="310"/>
      <c r="AA24" s="310"/>
      <c r="AB24" s="262"/>
      <c r="AC24" s="10"/>
      <c r="AD24" s="157">
        <f t="shared" si="0"/>
        <v>2.5</v>
      </c>
      <c r="AE24" s="381"/>
      <c r="AF24" s="376"/>
    </row>
    <row r="25" spans="1:32" ht="15.6" customHeight="1" x14ac:dyDescent="0.25">
      <c r="A25" s="4" t="s">
        <v>27</v>
      </c>
      <c r="B25" s="252" t="s">
        <v>286</v>
      </c>
      <c r="C25" s="194"/>
      <c r="D25" s="11"/>
      <c r="E25" s="11"/>
      <c r="F25" s="11">
        <v>0</v>
      </c>
      <c r="G25" s="11">
        <v>1</v>
      </c>
      <c r="H25" s="11"/>
      <c r="I25" s="11"/>
      <c r="J25" s="11"/>
      <c r="K25" s="15"/>
      <c r="L25" s="142"/>
      <c r="M25" s="142">
        <v>1</v>
      </c>
      <c r="N25" s="142"/>
      <c r="O25" s="142"/>
      <c r="P25" s="142"/>
      <c r="Q25" s="142"/>
      <c r="R25" s="142">
        <v>1</v>
      </c>
      <c r="S25" s="142"/>
      <c r="T25" s="255"/>
      <c r="U25" s="324"/>
      <c r="V25" s="324"/>
      <c r="W25" s="324"/>
      <c r="X25" s="261"/>
      <c r="Y25" s="261"/>
      <c r="Z25" s="289"/>
      <c r="AA25" s="289"/>
      <c r="AB25" s="328"/>
      <c r="AC25" s="12"/>
      <c r="AD25" s="111">
        <f t="shared" si="0"/>
        <v>3</v>
      </c>
      <c r="AE25" s="382">
        <f>AD25+AD26</f>
        <v>4</v>
      </c>
      <c r="AF25" s="375">
        <f>SUM(C25:Y26)+AB25+AB26</f>
        <v>4</v>
      </c>
    </row>
    <row r="26" spans="1:32" ht="15.95" customHeight="1" thickBot="1" x14ac:dyDescent="0.3">
      <c r="A26" s="5"/>
      <c r="B26" s="253">
        <v>1649</v>
      </c>
      <c r="C26" s="195"/>
      <c r="D26" s="16"/>
      <c r="E26" s="16"/>
      <c r="F26" s="16"/>
      <c r="G26" s="16">
        <v>0</v>
      </c>
      <c r="H26" s="16"/>
      <c r="I26" s="16"/>
      <c r="J26" s="16"/>
      <c r="K26" s="18"/>
      <c r="L26" s="143"/>
      <c r="M26" s="143"/>
      <c r="N26" s="143">
        <v>1</v>
      </c>
      <c r="O26" s="143"/>
      <c r="P26" s="143"/>
      <c r="Q26" s="143"/>
      <c r="R26" s="143"/>
      <c r="S26" s="143"/>
      <c r="T26" s="256"/>
      <c r="U26" s="322"/>
      <c r="V26" s="322"/>
      <c r="W26" s="322"/>
      <c r="X26" s="262"/>
      <c r="Y26" s="262"/>
      <c r="Z26" s="290"/>
      <c r="AA26" s="290"/>
      <c r="AB26" s="329"/>
      <c r="AC26" s="10"/>
      <c r="AD26" s="157">
        <f t="shared" si="0"/>
        <v>1</v>
      </c>
      <c r="AE26" s="383"/>
      <c r="AF26" s="376"/>
    </row>
    <row r="27" spans="1:32" ht="15.6" customHeight="1" x14ac:dyDescent="0.25">
      <c r="A27" s="4" t="s">
        <v>28</v>
      </c>
      <c r="B27" s="252" t="s">
        <v>55</v>
      </c>
      <c r="C27" s="192"/>
      <c r="D27" s="14"/>
      <c r="E27" s="14"/>
      <c r="F27" s="14"/>
      <c r="G27" s="14"/>
      <c r="H27" s="14">
        <v>0</v>
      </c>
      <c r="I27" s="14"/>
      <c r="J27" s="14"/>
      <c r="K27" s="14"/>
      <c r="L27" s="13"/>
      <c r="M27" s="144"/>
      <c r="N27" s="144"/>
      <c r="O27" s="144"/>
      <c r="P27" s="144"/>
      <c r="Q27" s="144"/>
      <c r="R27" s="144"/>
      <c r="S27" s="144"/>
      <c r="T27" s="257"/>
      <c r="U27" s="321">
        <v>0</v>
      </c>
      <c r="V27" s="321">
        <v>0.5</v>
      </c>
      <c r="W27" s="321">
        <v>1</v>
      </c>
      <c r="X27" s="321"/>
      <c r="Y27" s="321"/>
      <c r="Z27" s="309"/>
      <c r="AA27" s="309"/>
      <c r="AB27" s="326"/>
      <c r="AC27" s="12"/>
      <c r="AD27" s="111">
        <f t="shared" si="0"/>
        <v>1.5</v>
      </c>
      <c r="AE27" s="380">
        <f>AD27+AD28</f>
        <v>2</v>
      </c>
      <c r="AF27" s="375">
        <f>SUM(C27:Y28)+AB27+AB28</f>
        <v>2</v>
      </c>
    </row>
    <row r="28" spans="1:32" ht="15.95" customHeight="1" thickBot="1" x14ac:dyDescent="0.3">
      <c r="A28" s="5"/>
      <c r="B28" s="254">
        <v>1549</v>
      </c>
      <c r="C28" s="193"/>
      <c r="D28" s="19"/>
      <c r="E28" s="19"/>
      <c r="F28" s="19"/>
      <c r="G28" s="19"/>
      <c r="H28" s="19"/>
      <c r="I28" s="19"/>
      <c r="J28" s="19">
        <v>0</v>
      </c>
      <c r="K28" s="19"/>
      <c r="L28" s="20"/>
      <c r="M28" s="145"/>
      <c r="N28" s="145"/>
      <c r="O28" s="145"/>
      <c r="P28" s="145"/>
      <c r="Q28" s="145">
        <v>0.5</v>
      </c>
      <c r="R28" s="145"/>
      <c r="S28" s="145"/>
      <c r="T28" s="258"/>
      <c r="U28" s="323"/>
      <c r="V28" s="323"/>
      <c r="W28" s="323"/>
      <c r="X28" s="323"/>
      <c r="Y28" s="323"/>
      <c r="Z28" s="310">
        <v>0</v>
      </c>
      <c r="AA28" s="310"/>
      <c r="AB28" s="327">
        <v>0</v>
      </c>
      <c r="AC28" s="10"/>
      <c r="AD28" s="157">
        <f t="shared" si="0"/>
        <v>0.5</v>
      </c>
      <c r="AE28" s="381"/>
      <c r="AF28" s="376"/>
    </row>
    <row r="29" spans="1:32" ht="15.6" customHeight="1" x14ac:dyDescent="0.25">
      <c r="A29" s="8" t="s">
        <v>29</v>
      </c>
      <c r="B29" s="252" t="s">
        <v>282</v>
      </c>
      <c r="C29" s="194"/>
      <c r="D29" s="11"/>
      <c r="E29" s="11"/>
      <c r="F29" s="11"/>
      <c r="G29" s="11"/>
      <c r="H29" s="11">
        <v>0</v>
      </c>
      <c r="I29" s="11"/>
      <c r="J29" s="11"/>
      <c r="K29" s="11"/>
      <c r="L29" s="142"/>
      <c r="M29" s="15"/>
      <c r="N29" s="142"/>
      <c r="O29" s="142"/>
      <c r="P29" s="142"/>
      <c r="Q29" s="142">
        <v>1</v>
      </c>
      <c r="R29" s="142"/>
      <c r="S29" s="142"/>
      <c r="T29" s="255">
        <v>1</v>
      </c>
      <c r="U29" s="324">
        <v>0.5</v>
      </c>
      <c r="V29" s="324"/>
      <c r="W29" s="324"/>
      <c r="X29" s="324"/>
      <c r="Y29" s="324"/>
      <c r="Z29" s="289"/>
      <c r="AA29" s="289"/>
      <c r="AB29" s="328"/>
      <c r="AC29" s="12"/>
      <c r="AD29" s="111">
        <f t="shared" si="0"/>
        <v>2.5</v>
      </c>
      <c r="AE29" s="382">
        <f>AD29+AD30</f>
        <v>3.5</v>
      </c>
      <c r="AF29" s="375">
        <f>SUM(C29:Y30)+AB29+AB30</f>
        <v>3.5</v>
      </c>
    </row>
    <row r="30" spans="1:32" ht="15.95" customHeight="1" thickBot="1" x14ac:dyDescent="0.3">
      <c r="A30" s="5"/>
      <c r="B30" s="254">
        <v>1525</v>
      </c>
      <c r="C30" s="195"/>
      <c r="D30" s="16"/>
      <c r="E30" s="16"/>
      <c r="F30" s="16"/>
      <c r="G30" s="16"/>
      <c r="H30" s="16"/>
      <c r="I30" s="16">
        <v>0</v>
      </c>
      <c r="J30" s="16"/>
      <c r="K30" s="16">
        <v>0</v>
      </c>
      <c r="L30" s="143"/>
      <c r="M30" s="18"/>
      <c r="N30" s="143"/>
      <c r="O30" s="143"/>
      <c r="P30" s="143">
        <v>1</v>
      </c>
      <c r="Q30" s="143"/>
      <c r="R30" s="143"/>
      <c r="S30" s="143"/>
      <c r="T30" s="256"/>
      <c r="U30" s="322"/>
      <c r="V30" s="322"/>
      <c r="W30" s="322"/>
      <c r="X30" s="322"/>
      <c r="Y30" s="322"/>
      <c r="Z30" s="290"/>
      <c r="AA30" s="290"/>
      <c r="AB30" s="329"/>
      <c r="AC30" s="10"/>
      <c r="AD30" s="157">
        <f t="shared" si="0"/>
        <v>1</v>
      </c>
      <c r="AE30" s="383"/>
      <c r="AF30" s="376"/>
    </row>
    <row r="31" spans="1:32" ht="15.6" customHeight="1" x14ac:dyDescent="0.25">
      <c r="A31" s="4" t="s">
        <v>30</v>
      </c>
      <c r="B31" s="252" t="s">
        <v>134</v>
      </c>
      <c r="C31" s="194"/>
      <c r="D31" s="11"/>
      <c r="E31" s="11"/>
      <c r="F31" s="11"/>
      <c r="G31" s="11"/>
      <c r="H31" s="11"/>
      <c r="I31" s="11"/>
      <c r="J31" s="11"/>
      <c r="K31" s="11">
        <v>0</v>
      </c>
      <c r="L31" s="142"/>
      <c r="M31" s="142"/>
      <c r="N31" s="15"/>
      <c r="O31" s="142"/>
      <c r="P31" s="142"/>
      <c r="Q31" s="142"/>
      <c r="R31" s="142"/>
      <c r="S31" s="142"/>
      <c r="T31" s="255"/>
      <c r="U31" s="324"/>
      <c r="V31" s="324">
        <v>1</v>
      </c>
      <c r="W31" s="324">
        <v>1</v>
      </c>
      <c r="X31" s="324"/>
      <c r="Y31" s="324"/>
      <c r="Z31" s="289">
        <v>0.5</v>
      </c>
      <c r="AA31" s="289"/>
      <c r="AB31" s="328"/>
      <c r="AC31" s="12"/>
      <c r="AD31" s="111">
        <f t="shared" si="0"/>
        <v>2.5</v>
      </c>
      <c r="AE31" s="380">
        <f>AD31+AD32</f>
        <v>3</v>
      </c>
      <c r="AF31" s="375">
        <f>SUM(C31:Y32)+AB31+AB32</f>
        <v>2.5</v>
      </c>
    </row>
    <row r="32" spans="1:32" ht="15.95" customHeight="1" thickBot="1" x14ac:dyDescent="0.3">
      <c r="A32" s="5"/>
      <c r="B32" s="253">
        <v>1487</v>
      </c>
      <c r="C32" s="195">
        <v>0</v>
      </c>
      <c r="D32" s="16"/>
      <c r="E32" s="16"/>
      <c r="F32" s="16">
        <v>0</v>
      </c>
      <c r="G32" s="16"/>
      <c r="H32" s="16">
        <v>0.5</v>
      </c>
      <c r="I32" s="16"/>
      <c r="J32" s="16"/>
      <c r="K32" s="16"/>
      <c r="L32" s="143"/>
      <c r="M32" s="143"/>
      <c r="N32" s="18"/>
      <c r="O32" s="143"/>
      <c r="P32" s="143"/>
      <c r="Q32" s="143"/>
      <c r="R32" s="143"/>
      <c r="S32" s="143"/>
      <c r="T32" s="256"/>
      <c r="U32" s="322"/>
      <c r="V32" s="322"/>
      <c r="W32" s="322"/>
      <c r="X32" s="322"/>
      <c r="Y32" s="322"/>
      <c r="Z32" s="290"/>
      <c r="AA32" s="290"/>
      <c r="AB32" s="329"/>
      <c r="AC32" s="17"/>
      <c r="AD32" s="157">
        <f t="shared" si="0"/>
        <v>0.5</v>
      </c>
      <c r="AE32" s="381"/>
      <c r="AF32" s="376"/>
    </row>
    <row r="33" spans="1:32" ht="15.6" customHeight="1" x14ac:dyDescent="0.25">
      <c r="A33" s="4" t="s">
        <v>31</v>
      </c>
      <c r="B33" s="252" t="s">
        <v>252</v>
      </c>
      <c r="C33" s="192">
        <v>0</v>
      </c>
      <c r="D33" s="14"/>
      <c r="E33" s="14">
        <v>0</v>
      </c>
      <c r="F33" s="14">
        <v>0</v>
      </c>
      <c r="G33" s="14"/>
      <c r="H33" s="14"/>
      <c r="I33" s="14"/>
      <c r="J33" s="14"/>
      <c r="K33" s="14"/>
      <c r="L33" s="144"/>
      <c r="M33" s="144"/>
      <c r="N33" s="144"/>
      <c r="O33" s="15"/>
      <c r="P33" s="144"/>
      <c r="Q33" s="144"/>
      <c r="R33" s="144"/>
      <c r="S33" s="144"/>
      <c r="T33" s="257"/>
      <c r="U33" s="321"/>
      <c r="V33" s="321"/>
      <c r="W33" s="321"/>
      <c r="X33" s="321"/>
      <c r="Y33" s="321"/>
      <c r="Z33" s="309"/>
      <c r="AA33" s="309"/>
      <c r="AB33" s="326">
        <v>1</v>
      </c>
      <c r="AC33" s="12"/>
      <c r="AD33" s="111">
        <f t="shared" si="0"/>
        <v>1</v>
      </c>
      <c r="AE33" s="380">
        <f>AD33+AD34</f>
        <v>3.5</v>
      </c>
      <c r="AF33" s="375">
        <f>SUM(C33:Y34)+AB33+AB34</f>
        <v>3.5</v>
      </c>
    </row>
    <row r="34" spans="1:32" ht="15.95" customHeight="1" thickBot="1" x14ac:dyDescent="0.3">
      <c r="A34" s="5"/>
      <c r="B34" s="253">
        <v>1482</v>
      </c>
      <c r="C34" s="195"/>
      <c r="D34" s="16"/>
      <c r="E34" s="16"/>
      <c r="F34" s="16"/>
      <c r="G34" s="16"/>
      <c r="H34" s="16"/>
      <c r="I34" s="16"/>
      <c r="J34" s="16"/>
      <c r="K34" s="16"/>
      <c r="L34" s="143"/>
      <c r="M34" s="143"/>
      <c r="N34" s="143"/>
      <c r="O34" s="18"/>
      <c r="P34" s="143">
        <v>1</v>
      </c>
      <c r="Q34" s="143">
        <v>0</v>
      </c>
      <c r="R34" s="143"/>
      <c r="S34" s="143"/>
      <c r="T34" s="256"/>
      <c r="U34" s="322">
        <v>0.5</v>
      </c>
      <c r="V34" s="322"/>
      <c r="W34" s="322"/>
      <c r="X34" s="322">
        <v>1</v>
      </c>
      <c r="Y34" s="322"/>
      <c r="Z34" s="290"/>
      <c r="AA34" s="290"/>
      <c r="AB34" s="329"/>
      <c r="AC34" s="17"/>
      <c r="AD34" s="157">
        <f t="shared" si="0"/>
        <v>2.5</v>
      </c>
      <c r="AE34" s="381"/>
      <c r="AF34" s="376"/>
    </row>
    <row r="35" spans="1:32" ht="15.6" customHeight="1" x14ac:dyDescent="0.25">
      <c r="A35" s="8" t="s">
        <v>32</v>
      </c>
      <c r="B35" s="252" t="s">
        <v>175</v>
      </c>
      <c r="C35" s="194"/>
      <c r="D35" s="11"/>
      <c r="E35" s="11"/>
      <c r="F35" s="11"/>
      <c r="G35" s="11"/>
      <c r="H35" s="11"/>
      <c r="I35" s="11"/>
      <c r="J35" s="11">
        <v>0</v>
      </c>
      <c r="K35" s="11"/>
      <c r="L35" s="142"/>
      <c r="M35" s="142">
        <v>0</v>
      </c>
      <c r="N35" s="142"/>
      <c r="O35" s="142">
        <v>0</v>
      </c>
      <c r="P35" s="15"/>
      <c r="Q35" s="142"/>
      <c r="R35" s="142"/>
      <c r="S35" s="142"/>
      <c r="T35" s="255"/>
      <c r="U35" s="324"/>
      <c r="V35" s="324"/>
      <c r="W35" s="324"/>
      <c r="X35" s="324"/>
      <c r="Y35" s="324"/>
      <c r="Z35" s="289"/>
      <c r="AA35" s="289"/>
      <c r="AB35" s="328"/>
      <c r="AC35" s="12"/>
      <c r="AD35" s="111">
        <f t="shared" si="0"/>
        <v>0</v>
      </c>
      <c r="AE35" s="382">
        <f>AD35+AD36</f>
        <v>2</v>
      </c>
      <c r="AF35" s="375">
        <f>SUM(C35:Y36)+AB35+AB36</f>
        <v>1</v>
      </c>
    </row>
    <row r="36" spans="1:32" ht="15.95" customHeight="1" thickBot="1" x14ac:dyDescent="0.3">
      <c r="A36" s="9"/>
      <c r="B36" s="253">
        <v>1476</v>
      </c>
      <c r="C36" s="195"/>
      <c r="D36" s="16"/>
      <c r="E36" s="16"/>
      <c r="F36" s="16"/>
      <c r="G36" s="16"/>
      <c r="H36" s="16"/>
      <c r="I36" s="16"/>
      <c r="J36" s="16"/>
      <c r="K36" s="16"/>
      <c r="L36" s="143"/>
      <c r="M36" s="143"/>
      <c r="N36" s="143"/>
      <c r="O36" s="143"/>
      <c r="P36" s="18"/>
      <c r="Q36" s="143">
        <v>0</v>
      </c>
      <c r="R36" s="143"/>
      <c r="S36" s="143"/>
      <c r="T36" s="256"/>
      <c r="U36" s="322"/>
      <c r="V36" s="322">
        <v>0</v>
      </c>
      <c r="W36" s="322"/>
      <c r="X36" s="322">
        <v>1</v>
      </c>
      <c r="Y36" s="322"/>
      <c r="Z36" s="290"/>
      <c r="AA36" s="290">
        <v>1</v>
      </c>
      <c r="AB36" s="329"/>
      <c r="AC36" s="17"/>
      <c r="AD36" s="157">
        <f t="shared" si="0"/>
        <v>2</v>
      </c>
      <c r="AE36" s="383"/>
      <c r="AF36" s="376"/>
    </row>
    <row r="37" spans="1:32" ht="15.6" customHeight="1" x14ac:dyDescent="0.25">
      <c r="A37" s="4" t="s">
        <v>33</v>
      </c>
      <c r="B37" s="252" t="s">
        <v>51</v>
      </c>
      <c r="C37" s="194"/>
      <c r="D37" s="11"/>
      <c r="E37" s="11"/>
      <c r="F37" s="11"/>
      <c r="G37" s="11">
        <v>0</v>
      </c>
      <c r="H37" s="11"/>
      <c r="I37" s="11"/>
      <c r="J37" s="11"/>
      <c r="K37" s="11"/>
      <c r="L37" s="142">
        <v>0.5</v>
      </c>
      <c r="M37" s="142"/>
      <c r="N37" s="142"/>
      <c r="O37" s="142">
        <v>1</v>
      </c>
      <c r="P37" s="142">
        <v>1</v>
      </c>
      <c r="Q37" s="15"/>
      <c r="R37" s="142"/>
      <c r="S37" s="188"/>
      <c r="T37" s="259"/>
      <c r="U37" s="319"/>
      <c r="V37" s="319"/>
      <c r="W37" s="319"/>
      <c r="X37" s="319">
        <v>1</v>
      </c>
      <c r="Y37" s="319"/>
      <c r="Z37" s="289"/>
      <c r="AA37" s="289"/>
      <c r="AB37" s="328"/>
      <c r="AC37" s="12"/>
      <c r="AD37" s="111">
        <f t="shared" si="0"/>
        <v>3.5</v>
      </c>
      <c r="AE37" s="380">
        <f>AD37+AD38</f>
        <v>4.5</v>
      </c>
      <c r="AF37" s="375">
        <f>SUM(C37:Y38)+AB37+AB38</f>
        <v>4.5</v>
      </c>
    </row>
    <row r="38" spans="1:32" ht="15.95" customHeight="1" thickBot="1" x14ac:dyDescent="0.3">
      <c r="A38" s="5"/>
      <c r="B38" s="253" t="s">
        <v>340</v>
      </c>
      <c r="C38" s="195"/>
      <c r="D38" s="16"/>
      <c r="E38" s="16">
        <v>0</v>
      </c>
      <c r="F38" s="16"/>
      <c r="G38" s="16"/>
      <c r="H38" s="16"/>
      <c r="I38" s="16"/>
      <c r="J38" s="16"/>
      <c r="K38" s="16"/>
      <c r="L38" s="143"/>
      <c r="M38" s="143">
        <v>0</v>
      </c>
      <c r="N38" s="143"/>
      <c r="O38" s="143"/>
      <c r="P38" s="143"/>
      <c r="Q38" s="18"/>
      <c r="R38" s="143">
        <v>1</v>
      </c>
      <c r="S38" s="189"/>
      <c r="T38" s="260"/>
      <c r="U38" s="320"/>
      <c r="V38" s="320"/>
      <c r="W38" s="320"/>
      <c r="X38" s="320"/>
      <c r="Y38" s="320"/>
      <c r="Z38" s="290"/>
      <c r="AA38" s="290"/>
      <c r="AB38" s="329"/>
      <c r="AC38" s="17"/>
      <c r="AD38" s="157">
        <f t="shared" si="0"/>
        <v>1</v>
      </c>
      <c r="AE38" s="381"/>
      <c r="AF38" s="376"/>
    </row>
    <row r="39" spans="1:32" ht="15.75" x14ac:dyDescent="0.25">
      <c r="A39" s="4" t="s">
        <v>34</v>
      </c>
      <c r="B39" s="252" t="s">
        <v>223</v>
      </c>
      <c r="C39" s="194"/>
      <c r="D39" s="11"/>
      <c r="E39" s="11"/>
      <c r="F39" s="11"/>
      <c r="G39" s="11"/>
      <c r="H39" s="11"/>
      <c r="I39" s="11"/>
      <c r="J39" s="11"/>
      <c r="K39" s="11"/>
      <c r="L39" s="142"/>
      <c r="M39" s="142"/>
      <c r="N39" s="142"/>
      <c r="O39" s="142"/>
      <c r="P39" s="142"/>
      <c r="Q39" s="142">
        <v>0</v>
      </c>
      <c r="R39" s="15"/>
      <c r="S39" s="188"/>
      <c r="T39" s="259">
        <v>0</v>
      </c>
      <c r="U39" s="319">
        <v>0</v>
      </c>
      <c r="V39" s="319"/>
      <c r="W39" s="319"/>
      <c r="X39" s="319"/>
      <c r="Y39" s="319"/>
      <c r="Z39" s="289"/>
      <c r="AA39" s="289"/>
      <c r="AB39" s="328">
        <v>0</v>
      </c>
      <c r="AD39" s="111">
        <f t="shared" si="0"/>
        <v>0</v>
      </c>
      <c r="AE39" s="380">
        <f>AD39+AD40</f>
        <v>2</v>
      </c>
      <c r="AF39" s="375">
        <f>SUM(C39:Y40)+AB39+AB40</f>
        <v>2</v>
      </c>
    </row>
    <row r="40" spans="1:32" ht="16.5" thickBot="1" x14ac:dyDescent="0.3">
      <c r="A40" s="5"/>
      <c r="B40" s="253">
        <v>1436</v>
      </c>
      <c r="C40" s="195"/>
      <c r="D40" s="16"/>
      <c r="E40" s="16"/>
      <c r="F40" s="16"/>
      <c r="G40" s="16"/>
      <c r="H40" s="16"/>
      <c r="I40" s="16"/>
      <c r="J40" s="16"/>
      <c r="K40" s="16">
        <v>0</v>
      </c>
      <c r="L40" s="143"/>
      <c r="M40" s="143"/>
      <c r="N40" s="143"/>
      <c r="O40" s="143"/>
      <c r="P40" s="143"/>
      <c r="Q40" s="143"/>
      <c r="R40" s="18"/>
      <c r="S40" s="189"/>
      <c r="T40" s="260"/>
      <c r="U40" s="320"/>
      <c r="V40" s="320"/>
      <c r="W40" s="320">
        <v>1</v>
      </c>
      <c r="X40" s="320"/>
      <c r="Y40" s="320">
        <v>1</v>
      </c>
      <c r="Z40" s="290"/>
      <c r="AA40" s="290"/>
      <c r="AB40" s="329">
        <v>0</v>
      </c>
      <c r="AD40" s="157">
        <f t="shared" si="0"/>
        <v>2</v>
      </c>
      <c r="AE40" s="381"/>
      <c r="AF40" s="376"/>
    </row>
    <row r="41" spans="1:32" ht="15.75" x14ac:dyDescent="0.25">
      <c r="A41" s="4" t="s">
        <v>35</v>
      </c>
      <c r="B41" s="252" t="s">
        <v>111</v>
      </c>
      <c r="C41" s="194"/>
      <c r="D41" s="11"/>
      <c r="E41" s="11"/>
      <c r="F41" s="11"/>
      <c r="G41" s="11"/>
      <c r="H41" s="11"/>
      <c r="I41" s="11"/>
      <c r="J41" s="11"/>
      <c r="K41" s="11"/>
      <c r="L41" s="142"/>
      <c r="M41" s="142"/>
      <c r="N41" s="142"/>
      <c r="O41" s="142"/>
      <c r="P41" s="142"/>
      <c r="Q41" s="142"/>
      <c r="R41" s="142"/>
      <c r="S41" s="15"/>
      <c r="T41" s="259"/>
      <c r="U41" s="319"/>
      <c r="V41" s="319"/>
      <c r="W41" s="319"/>
      <c r="X41" s="319"/>
      <c r="Y41" s="319"/>
      <c r="Z41" s="289">
        <v>0</v>
      </c>
      <c r="AA41" s="289"/>
      <c r="AB41" s="328"/>
      <c r="AC41" s="12"/>
      <c r="AD41" s="111">
        <f t="shared" si="0"/>
        <v>0</v>
      </c>
      <c r="AE41" s="380">
        <f>AD41+AD42</f>
        <v>0</v>
      </c>
      <c r="AF41" s="375">
        <f>SUM(C41:Y42)+AB41+AB42</f>
        <v>0</v>
      </c>
    </row>
    <row r="42" spans="1:32" ht="16.5" thickBot="1" x14ac:dyDescent="0.3">
      <c r="A42" s="5"/>
      <c r="B42" s="253" t="s">
        <v>343</v>
      </c>
      <c r="C42" s="195"/>
      <c r="D42" s="16"/>
      <c r="E42" s="16"/>
      <c r="F42" s="16"/>
      <c r="G42" s="16"/>
      <c r="H42" s="16"/>
      <c r="I42" s="16"/>
      <c r="J42" s="16"/>
      <c r="K42" s="16"/>
      <c r="L42" s="143"/>
      <c r="M42" s="143"/>
      <c r="N42" s="143"/>
      <c r="O42" s="143"/>
      <c r="P42" s="143"/>
      <c r="Q42" s="143"/>
      <c r="R42" s="143"/>
      <c r="S42" s="18"/>
      <c r="T42" s="260"/>
      <c r="U42" s="320"/>
      <c r="V42" s="320"/>
      <c r="W42" s="320"/>
      <c r="X42" s="320"/>
      <c r="Y42" s="320"/>
      <c r="Z42" s="290"/>
      <c r="AA42" s="290"/>
      <c r="AB42" s="329"/>
      <c r="AC42" s="17"/>
      <c r="AD42" s="157">
        <f t="shared" si="0"/>
        <v>0</v>
      </c>
      <c r="AE42" s="381"/>
      <c r="AF42" s="376"/>
    </row>
    <row r="43" spans="1:32" ht="15.75" x14ac:dyDescent="0.25">
      <c r="A43" s="4" t="s">
        <v>36</v>
      </c>
      <c r="B43" s="252" t="s">
        <v>329</v>
      </c>
      <c r="C43" s="242"/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2"/>
      <c r="R43" s="142"/>
      <c r="S43" s="142"/>
      <c r="T43" s="15"/>
      <c r="U43" s="319"/>
      <c r="V43" s="319"/>
      <c r="W43" s="319"/>
      <c r="X43" s="319"/>
      <c r="Y43" s="319">
        <v>1</v>
      </c>
      <c r="Z43" s="289"/>
      <c r="AA43" s="289">
        <v>1</v>
      </c>
      <c r="AB43" s="328"/>
      <c r="AD43" s="111">
        <f t="shared" si="0"/>
        <v>2</v>
      </c>
      <c r="AE43" s="378">
        <f>AD43+AD44</f>
        <v>4</v>
      </c>
      <c r="AF43" s="375">
        <f>SUM(C43:Y44)+AB43+AB44</f>
        <v>3</v>
      </c>
    </row>
    <row r="44" spans="1:32" ht="16.5" thickBot="1" x14ac:dyDescent="0.3">
      <c r="A44" s="5"/>
      <c r="B44" s="253">
        <v>1347</v>
      </c>
      <c r="C44" s="243"/>
      <c r="D44" s="143"/>
      <c r="E44" s="143"/>
      <c r="F44" s="143"/>
      <c r="G44" s="143"/>
      <c r="H44" s="143"/>
      <c r="I44" s="143"/>
      <c r="J44" s="143"/>
      <c r="K44" s="143"/>
      <c r="L44" s="143"/>
      <c r="M44" s="143">
        <v>0</v>
      </c>
      <c r="N44" s="143"/>
      <c r="O44" s="143"/>
      <c r="P44" s="143"/>
      <c r="Q44" s="143"/>
      <c r="R44" s="143">
        <v>1</v>
      </c>
      <c r="S44" s="143"/>
      <c r="T44" s="18"/>
      <c r="U44" s="320"/>
      <c r="V44" s="320"/>
      <c r="W44" s="320">
        <v>1</v>
      </c>
      <c r="X44" s="320"/>
      <c r="Y44" s="320"/>
      <c r="Z44" s="290"/>
      <c r="AA44" s="290"/>
      <c r="AB44" s="329"/>
      <c r="AD44" s="157">
        <f t="shared" si="0"/>
        <v>2</v>
      </c>
      <c r="AE44" s="379"/>
      <c r="AF44" s="376"/>
    </row>
    <row r="45" spans="1:32" ht="15.75" x14ac:dyDescent="0.25">
      <c r="A45" s="4" t="s">
        <v>37</v>
      </c>
      <c r="B45" s="252" t="s">
        <v>283</v>
      </c>
      <c r="C45" s="242"/>
      <c r="D45" s="142"/>
      <c r="E45" s="142"/>
      <c r="F45" s="142"/>
      <c r="G45" s="142">
        <v>0</v>
      </c>
      <c r="H45" s="142"/>
      <c r="I45" s="142"/>
      <c r="J45" s="142"/>
      <c r="K45" s="142"/>
      <c r="L45" s="142">
        <v>1</v>
      </c>
      <c r="M45" s="142"/>
      <c r="N45" s="142"/>
      <c r="O45" s="142">
        <v>0.5</v>
      </c>
      <c r="P45" s="142"/>
      <c r="Q45" s="142"/>
      <c r="R45" s="142"/>
      <c r="S45" s="142"/>
      <c r="T45" s="259"/>
      <c r="U45" s="15"/>
      <c r="V45" s="319"/>
      <c r="W45" s="319"/>
      <c r="X45" s="319"/>
      <c r="Y45" s="319"/>
      <c r="Z45" s="289"/>
      <c r="AA45" s="289">
        <v>1</v>
      </c>
      <c r="AB45" s="328"/>
      <c r="AD45" s="111">
        <f t="shared" si="0"/>
        <v>2.5</v>
      </c>
      <c r="AE45" s="378">
        <f>AD45+AD46</f>
        <v>4</v>
      </c>
      <c r="AF45" s="375">
        <f>SUM(C45:Y46)+AB45+AB46</f>
        <v>3</v>
      </c>
    </row>
    <row r="46" spans="1:32" ht="16.5" thickBot="1" x14ac:dyDescent="0.3">
      <c r="A46" s="5"/>
      <c r="B46" s="253">
        <v>1325</v>
      </c>
      <c r="C46" s="243"/>
      <c r="D46" s="143"/>
      <c r="E46" s="143"/>
      <c r="F46" s="143"/>
      <c r="G46" s="143"/>
      <c r="H46" s="143"/>
      <c r="I46" s="143">
        <v>0</v>
      </c>
      <c r="J46" s="143"/>
      <c r="K46" s="143"/>
      <c r="L46" s="143"/>
      <c r="M46" s="143">
        <v>0.5</v>
      </c>
      <c r="N46" s="143"/>
      <c r="O46" s="143"/>
      <c r="P46" s="143"/>
      <c r="Q46" s="143"/>
      <c r="R46" s="143">
        <v>1</v>
      </c>
      <c r="S46" s="143"/>
      <c r="T46" s="260"/>
      <c r="U46" s="18"/>
      <c r="V46" s="320"/>
      <c r="W46" s="320"/>
      <c r="X46" s="320"/>
      <c r="Y46" s="320"/>
      <c r="Z46" s="290"/>
      <c r="AA46" s="290"/>
      <c r="AB46" s="329"/>
      <c r="AD46" s="157">
        <f t="shared" si="0"/>
        <v>1.5</v>
      </c>
      <c r="AE46" s="379"/>
      <c r="AF46" s="376"/>
    </row>
    <row r="47" spans="1:32" ht="15.75" x14ac:dyDescent="0.25">
      <c r="A47" s="4" t="s">
        <v>38</v>
      </c>
      <c r="B47" s="252" t="s">
        <v>65</v>
      </c>
      <c r="C47" s="242"/>
      <c r="D47" s="142"/>
      <c r="E47" s="142"/>
      <c r="F47" s="142"/>
      <c r="G47" s="142"/>
      <c r="H47" s="142">
        <v>0</v>
      </c>
      <c r="I47" s="142"/>
      <c r="J47" s="142"/>
      <c r="K47" s="142"/>
      <c r="L47" s="142"/>
      <c r="M47" s="142"/>
      <c r="N47" s="142"/>
      <c r="O47" s="142"/>
      <c r="P47" s="142">
        <v>1</v>
      </c>
      <c r="Q47" s="142"/>
      <c r="R47" s="142"/>
      <c r="S47" s="142"/>
      <c r="T47" s="259"/>
      <c r="U47" s="319"/>
      <c r="V47" s="311"/>
      <c r="W47" s="319">
        <v>0</v>
      </c>
      <c r="X47" s="319">
        <v>1</v>
      </c>
      <c r="Y47" s="319"/>
      <c r="Z47" s="289"/>
      <c r="AA47" s="289"/>
      <c r="AB47" s="328"/>
      <c r="AD47" s="111">
        <f t="shared" si="0"/>
        <v>2</v>
      </c>
      <c r="AE47" s="378">
        <f>AD47+AD48</f>
        <v>4</v>
      </c>
      <c r="AF47" s="375">
        <f>SUM(C47:Y48)+AB47+AB48</f>
        <v>3</v>
      </c>
    </row>
    <row r="48" spans="1:32" ht="16.5" thickBot="1" x14ac:dyDescent="0.3">
      <c r="A48" s="5"/>
      <c r="B48" s="253">
        <v>1322</v>
      </c>
      <c r="C48" s="243"/>
      <c r="D48" s="143"/>
      <c r="E48" s="143"/>
      <c r="F48" s="143"/>
      <c r="G48" s="143"/>
      <c r="H48" s="143"/>
      <c r="I48" s="143"/>
      <c r="J48" s="143"/>
      <c r="K48" s="143"/>
      <c r="L48" s="143">
        <v>0.5</v>
      </c>
      <c r="M48" s="143"/>
      <c r="N48" s="143">
        <v>0</v>
      </c>
      <c r="O48" s="143"/>
      <c r="P48" s="143"/>
      <c r="Q48" s="143"/>
      <c r="R48" s="143"/>
      <c r="S48" s="143"/>
      <c r="T48" s="260"/>
      <c r="U48" s="320"/>
      <c r="V48" s="312"/>
      <c r="W48" s="320"/>
      <c r="X48" s="320"/>
      <c r="Y48" s="320">
        <v>0.5</v>
      </c>
      <c r="Z48" s="290"/>
      <c r="AA48" s="290">
        <v>1</v>
      </c>
      <c r="AB48" s="329"/>
      <c r="AD48" s="157">
        <f t="shared" si="0"/>
        <v>2</v>
      </c>
      <c r="AE48" s="379"/>
      <c r="AF48" s="376"/>
    </row>
    <row r="49" spans="1:32" ht="15.75" customHeight="1" x14ac:dyDescent="0.25">
      <c r="A49" s="4" t="s">
        <v>62</v>
      </c>
      <c r="B49" s="252" t="s">
        <v>56</v>
      </c>
      <c r="C49" s="242"/>
      <c r="D49" s="142"/>
      <c r="E49" s="142"/>
      <c r="F49" s="142"/>
      <c r="G49" s="142"/>
      <c r="H49" s="142"/>
      <c r="I49" s="142">
        <v>0</v>
      </c>
      <c r="J49" s="142"/>
      <c r="K49" s="142"/>
      <c r="L49" s="142"/>
      <c r="M49" s="142"/>
      <c r="N49" s="142"/>
      <c r="O49" s="142"/>
      <c r="P49" s="142"/>
      <c r="Q49" s="142"/>
      <c r="R49" s="142">
        <v>0</v>
      </c>
      <c r="S49" s="142"/>
      <c r="T49" s="259">
        <v>0</v>
      </c>
      <c r="U49" s="319"/>
      <c r="V49" s="319"/>
      <c r="W49" s="311"/>
      <c r="X49" s="319"/>
      <c r="Y49" s="319"/>
      <c r="Z49" s="289"/>
      <c r="AA49" s="289">
        <v>1</v>
      </c>
      <c r="AB49" s="328"/>
      <c r="AD49" s="111">
        <f t="shared" si="0"/>
        <v>1</v>
      </c>
      <c r="AE49" s="373">
        <f>AD49+AD50</f>
        <v>3</v>
      </c>
      <c r="AF49" s="375">
        <f>SUM(C49:Y50)+AB49+AB50</f>
        <v>1</v>
      </c>
    </row>
    <row r="50" spans="1:32" ht="16.5" customHeight="1" thickBot="1" x14ac:dyDescent="0.3">
      <c r="A50" s="5"/>
      <c r="B50" s="253" t="s">
        <v>339</v>
      </c>
      <c r="C50" s="243"/>
      <c r="D50" s="143"/>
      <c r="E50" s="143"/>
      <c r="F50" s="143"/>
      <c r="G50" s="143"/>
      <c r="H50" s="143"/>
      <c r="I50" s="143"/>
      <c r="J50" s="143"/>
      <c r="K50" s="143"/>
      <c r="L50" s="143">
        <v>0</v>
      </c>
      <c r="M50" s="143"/>
      <c r="N50" s="143">
        <v>0</v>
      </c>
      <c r="O50" s="143"/>
      <c r="P50" s="143"/>
      <c r="Q50" s="143"/>
      <c r="R50" s="143"/>
      <c r="S50" s="143"/>
      <c r="T50" s="260"/>
      <c r="U50" s="320"/>
      <c r="V50" s="320">
        <v>1</v>
      </c>
      <c r="W50" s="312"/>
      <c r="X50" s="320"/>
      <c r="Y50" s="320"/>
      <c r="Z50" s="290"/>
      <c r="AA50" s="290">
        <v>1</v>
      </c>
      <c r="AB50" s="329"/>
      <c r="AD50" s="157">
        <f t="shared" si="0"/>
        <v>2</v>
      </c>
      <c r="AE50" s="374"/>
      <c r="AF50" s="376"/>
    </row>
    <row r="51" spans="1:32" ht="16.5" customHeight="1" x14ac:dyDescent="0.25">
      <c r="A51" s="4" t="s">
        <v>63</v>
      </c>
      <c r="B51" s="104" t="s">
        <v>285</v>
      </c>
      <c r="C51" s="242"/>
      <c r="D51" s="142"/>
      <c r="E51" s="142"/>
      <c r="F51" s="142"/>
      <c r="G51" s="142"/>
      <c r="H51" s="142"/>
      <c r="I51" s="142"/>
      <c r="J51" s="142"/>
      <c r="K51" s="142"/>
      <c r="L51" s="142"/>
      <c r="M51" s="142"/>
      <c r="N51" s="142"/>
      <c r="O51" s="142">
        <v>0</v>
      </c>
      <c r="P51" s="142">
        <v>0</v>
      </c>
      <c r="Q51" s="142"/>
      <c r="R51" s="142"/>
      <c r="S51" s="142"/>
      <c r="T51" s="259"/>
      <c r="U51" s="319"/>
      <c r="V51" s="319"/>
      <c r="W51" s="319"/>
      <c r="X51" s="15"/>
      <c r="Y51" s="319">
        <v>0</v>
      </c>
      <c r="Z51" s="289"/>
      <c r="AA51" s="289"/>
      <c r="AB51" s="328"/>
      <c r="AD51" s="111">
        <f t="shared" si="0"/>
        <v>0</v>
      </c>
      <c r="AE51" s="373">
        <f>AD51+AD52</f>
        <v>1</v>
      </c>
      <c r="AF51" s="375">
        <f>SUM(C51:Y52)+AB51+AB52</f>
        <v>0</v>
      </c>
    </row>
    <row r="52" spans="1:32" ht="16.5" customHeight="1" thickBot="1" x14ac:dyDescent="0.3">
      <c r="A52" s="5"/>
      <c r="B52" s="253" t="s">
        <v>342</v>
      </c>
      <c r="C52" s="243"/>
      <c r="D52" s="143"/>
      <c r="E52" s="143"/>
      <c r="F52" s="143"/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>
        <v>0</v>
      </c>
      <c r="R52" s="143"/>
      <c r="S52" s="143"/>
      <c r="T52" s="260"/>
      <c r="U52" s="320"/>
      <c r="V52" s="320">
        <v>0</v>
      </c>
      <c r="W52" s="320"/>
      <c r="X52" s="18"/>
      <c r="Y52" s="320"/>
      <c r="Z52" s="290"/>
      <c r="AA52" s="290">
        <v>1</v>
      </c>
      <c r="AB52" s="329">
        <v>0</v>
      </c>
      <c r="AD52" s="157">
        <f t="shared" si="0"/>
        <v>1</v>
      </c>
      <c r="AE52" s="374"/>
      <c r="AF52" s="376"/>
    </row>
    <row r="53" spans="1:32" ht="15.75" x14ac:dyDescent="0.25">
      <c r="A53" s="4" t="s">
        <v>67</v>
      </c>
      <c r="B53" s="252" t="s">
        <v>217</v>
      </c>
      <c r="C53" s="242"/>
      <c r="D53" s="255"/>
      <c r="E53" s="255"/>
      <c r="F53" s="255"/>
      <c r="G53" s="255"/>
      <c r="H53" s="255"/>
      <c r="I53" s="255"/>
      <c r="J53" s="255"/>
      <c r="K53" s="255"/>
      <c r="L53" s="255"/>
      <c r="M53" s="255"/>
      <c r="N53" s="255"/>
      <c r="O53" s="255"/>
      <c r="P53" s="255"/>
      <c r="Q53" s="255"/>
      <c r="R53" s="255"/>
      <c r="S53" s="255"/>
      <c r="T53" s="259"/>
      <c r="U53" s="319"/>
      <c r="V53" s="319">
        <v>0.5</v>
      </c>
      <c r="W53" s="319"/>
      <c r="X53" s="319"/>
      <c r="Y53" s="15"/>
      <c r="Z53" s="289"/>
      <c r="AA53" s="289"/>
      <c r="AB53" s="328"/>
      <c r="AD53" s="111">
        <f t="shared" ref="AD53:AD56" si="1">SUM(C53:AB53)</f>
        <v>0.5</v>
      </c>
      <c r="AE53" s="373">
        <f>AD53+AD54</f>
        <v>1.5</v>
      </c>
      <c r="AF53" s="375">
        <f>SUM(C53:Y54)+AB53+AB54</f>
        <v>1.5</v>
      </c>
    </row>
    <row r="54" spans="1:32" ht="16.5" thickBot="1" x14ac:dyDescent="0.3">
      <c r="A54" s="5"/>
      <c r="B54" s="253" t="s">
        <v>341</v>
      </c>
      <c r="C54" s="243"/>
      <c r="D54" s="256"/>
      <c r="E54" s="256"/>
      <c r="F54" s="256"/>
      <c r="G54" s="256"/>
      <c r="H54" s="256"/>
      <c r="I54" s="256"/>
      <c r="J54" s="256"/>
      <c r="K54" s="256"/>
      <c r="L54" s="256"/>
      <c r="M54" s="256"/>
      <c r="N54" s="256"/>
      <c r="O54" s="256"/>
      <c r="P54" s="256"/>
      <c r="Q54" s="256"/>
      <c r="R54" s="256">
        <v>0</v>
      </c>
      <c r="S54" s="256"/>
      <c r="T54" s="260">
        <v>0</v>
      </c>
      <c r="U54" s="320"/>
      <c r="V54" s="320"/>
      <c r="W54" s="320"/>
      <c r="X54" s="320">
        <v>1</v>
      </c>
      <c r="Y54" s="18"/>
      <c r="Z54" s="290"/>
      <c r="AA54" s="290"/>
      <c r="AB54" s="329"/>
      <c r="AD54" s="157">
        <f t="shared" si="1"/>
        <v>1</v>
      </c>
      <c r="AE54" s="374"/>
      <c r="AF54" s="376"/>
    </row>
    <row r="55" spans="1:32" ht="15.75" x14ac:dyDescent="0.25">
      <c r="A55" s="4" t="s">
        <v>80</v>
      </c>
      <c r="B55" s="252" t="s">
        <v>284</v>
      </c>
      <c r="C55" s="242"/>
      <c r="D55" s="255">
        <v>0</v>
      </c>
      <c r="E55" s="255"/>
      <c r="F55" s="255"/>
      <c r="G55" s="255"/>
      <c r="H55" s="255"/>
      <c r="I55" s="255"/>
      <c r="J55" s="255"/>
      <c r="K55" s="255"/>
      <c r="L55" s="255">
        <v>1</v>
      </c>
      <c r="M55" s="255"/>
      <c r="N55" s="255"/>
      <c r="O55" s="255"/>
      <c r="P55" s="255"/>
      <c r="Q55" s="255"/>
      <c r="R55" s="255"/>
      <c r="S55" s="255"/>
      <c r="T55" s="259"/>
      <c r="U55" s="319"/>
      <c r="V55" s="319"/>
      <c r="W55" s="319"/>
      <c r="X55" s="319"/>
      <c r="Y55" s="319"/>
      <c r="Z55" s="15"/>
      <c r="AA55" s="289"/>
      <c r="AB55" s="328"/>
      <c r="AD55" s="111">
        <f t="shared" si="1"/>
        <v>1</v>
      </c>
      <c r="AE55" s="373">
        <f>AD55+AD56</f>
        <v>2.5</v>
      </c>
      <c r="AF55" s="375">
        <f>SUM(C55:Y56)+AB55+AB56</f>
        <v>2.5</v>
      </c>
    </row>
    <row r="56" spans="1:32" ht="16.5" thickBot="1" x14ac:dyDescent="0.3">
      <c r="A56" s="5"/>
      <c r="B56" s="288" t="s">
        <v>265</v>
      </c>
      <c r="C56" s="243"/>
      <c r="D56" s="256"/>
      <c r="E56" s="256"/>
      <c r="F56" s="256"/>
      <c r="G56" s="256"/>
      <c r="H56" s="256"/>
      <c r="I56" s="256"/>
      <c r="J56" s="256"/>
      <c r="K56" s="256"/>
      <c r="L56" s="256"/>
      <c r="M56" s="256"/>
      <c r="N56" s="256">
        <v>0.5</v>
      </c>
      <c r="O56" s="256"/>
      <c r="P56" s="256"/>
      <c r="Q56" s="256"/>
      <c r="R56" s="256"/>
      <c r="S56" s="256">
        <v>1</v>
      </c>
      <c r="T56" s="260"/>
      <c r="U56" s="320"/>
      <c r="V56" s="320"/>
      <c r="W56" s="320"/>
      <c r="X56" s="320"/>
      <c r="Y56" s="320"/>
      <c r="Z56" s="18"/>
      <c r="AA56" s="290"/>
      <c r="AB56" s="329"/>
      <c r="AD56" s="157">
        <f t="shared" si="1"/>
        <v>1.5</v>
      </c>
      <c r="AE56" s="374"/>
      <c r="AF56" s="376"/>
    </row>
    <row r="57" spans="1:32" ht="15.75" x14ac:dyDescent="0.25">
      <c r="A57" s="4" t="s">
        <v>81</v>
      </c>
      <c r="B57" s="252" t="s">
        <v>264</v>
      </c>
      <c r="C57" s="242"/>
      <c r="D57" s="255"/>
      <c r="E57" s="255"/>
      <c r="F57" s="255"/>
      <c r="G57" s="255"/>
      <c r="H57" s="255"/>
      <c r="I57" s="255"/>
      <c r="J57" s="255"/>
      <c r="K57" s="255"/>
      <c r="L57" s="255"/>
      <c r="M57" s="255"/>
      <c r="N57" s="255"/>
      <c r="O57" s="255"/>
      <c r="P57" s="255">
        <v>0</v>
      </c>
      <c r="Q57" s="255"/>
      <c r="R57" s="255"/>
      <c r="S57" s="255"/>
      <c r="T57" s="259"/>
      <c r="U57" s="319"/>
      <c r="V57" s="319">
        <v>0</v>
      </c>
      <c r="W57" s="319">
        <v>0</v>
      </c>
      <c r="X57" s="319">
        <v>0</v>
      </c>
      <c r="Y57" s="319"/>
      <c r="Z57" s="289"/>
      <c r="AA57" s="311"/>
      <c r="AB57" s="328"/>
      <c r="AD57" s="111">
        <f t="shared" ref="AD57:AD60" si="2">SUM(C57:AB57)</f>
        <v>0</v>
      </c>
      <c r="AE57" s="373">
        <f>AD57+AD58</f>
        <v>0</v>
      </c>
      <c r="AF57" s="375">
        <f>SUM(C57:Y58)+AB57+AB58</f>
        <v>0</v>
      </c>
    </row>
    <row r="58" spans="1:32" ht="16.5" thickBot="1" x14ac:dyDescent="0.3">
      <c r="A58" s="5"/>
      <c r="B58" s="288" t="s">
        <v>265</v>
      </c>
      <c r="C58" s="243"/>
      <c r="D58" s="256"/>
      <c r="E58" s="256"/>
      <c r="F58" s="256"/>
      <c r="G58" s="256"/>
      <c r="H58" s="256"/>
      <c r="I58" s="256"/>
      <c r="J58" s="256"/>
      <c r="K58" s="256"/>
      <c r="L58" s="256"/>
      <c r="M58" s="256"/>
      <c r="N58" s="256"/>
      <c r="O58" s="256"/>
      <c r="P58" s="256"/>
      <c r="Q58" s="256"/>
      <c r="R58" s="256"/>
      <c r="S58" s="256"/>
      <c r="T58" s="260">
        <v>0</v>
      </c>
      <c r="U58" s="320">
        <v>0</v>
      </c>
      <c r="V58" s="320"/>
      <c r="W58" s="320">
        <v>0</v>
      </c>
      <c r="X58" s="320"/>
      <c r="Y58" s="320"/>
      <c r="Z58" s="290"/>
      <c r="AA58" s="312"/>
      <c r="AB58" s="329"/>
      <c r="AD58" s="157">
        <f t="shared" si="2"/>
        <v>0</v>
      </c>
      <c r="AE58" s="374"/>
      <c r="AF58" s="376"/>
    </row>
    <row r="59" spans="1:32" ht="15.75" x14ac:dyDescent="0.25">
      <c r="A59" s="4" t="s">
        <v>82</v>
      </c>
      <c r="B59" s="252" t="s">
        <v>336</v>
      </c>
      <c r="C59" s="242"/>
      <c r="D59" s="255"/>
      <c r="E59" s="255"/>
      <c r="F59" s="255"/>
      <c r="G59" s="255"/>
      <c r="H59" s="255"/>
      <c r="I59" s="255"/>
      <c r="J59" s="255"/>
      <c r="K59" s="255"/>
      <c r="L59" s="255">
        <v>1</v>
      </c>
      <c r="M59" s="255"/>
      <c r="N59" s="255"/>
      <c r="O59" s="255"/>
      <c r="P59" s="255"/>
      <c r="Q59" s="255"/>
      <c r="R59" s="255">
        <v>1</v>
      </c>
      <c r="S59" s="255"/>
      <c r="T59" s="259"/>
      <c r="U59" s="319"/>
      <c r="V59" s="319"/>
      <c r="W59" s="319"/>
      <c r="X59" s="319">
        <v>1</v>
      </c>
      <c r="Y59" s="319"/>
      <c r="Z59" s="289"/>
      <c r="AA59" s="289"/>
      <c r="AB59" s="15"/>
      <c r="AD59" s="111">
        <f t="shared" si="2"/>
        <v>3</v>
      </c>
      <c r="AE59" s="373">
        <f>AD59+AD60</f>
        <v>4</v>
      </c>
      <c r="AF59" s="375">
        <f>SUM(C59:Y60)+AB59+AB60</f>
        <v>4</v>
      </c>
    </row>
    <row r="60" spans="1:32" ht="16.5" thickBot="1" x14ac:dyDescent="0.3">
      <c r="A60" s="5"/>
      <c r="B60" s="253">
        <v>1272</v>
      </c>
      <c r="C60" s="243"/>
      <c r="D60" s="256"/>
      <c r="E60" s="256"/>
      <c r="F60" s="256"/>
      <c r="G60" s="256"/>
      <c r="H60" s="256"/>
      <c r="I60" s="256"/>
      <c r="J60" s="256"/>
      <c r="K60" s="256"/>
      <c r="L60" s="256"/>
      <c r="M60" s="256"/>
      <c r="N60" s="256"/>
      <c r="O60" s="256">
        <v>0</v>
      </c>
      <c r="P60" s="256"/>
      <c r="Q60" s="256"/>
      <c r="R60" s="256">
        <v>1</v>
      </c>
      <c r="S60" s="256"/>
      <c r="T60" s="260"/>
      <c r="U60" s="320"/>
      <c r="V60" s="320"/>
      <c r="W60" s="320"/>
      <c r="X60" s="320"/>
      <c r="Y60" s="320"/>
      <c r="Z60" s="290"/>
      <c r="AA60" s="290"/>
      <c r="AB60" s="18"/>
      <c r="AD60" s="157">
        <f t="shared" si="2"/>
        <v>1</v>
      </c>
      <c r="AE60" s="374"/>
      <c r="AF60" s="377"/>
    </row>
    <row r="62" spans="1:32" x14ac:dyDescent="0.25">
      <c r="AE62" s="31">
        <f>SUM(AE9:AE60)</f>
        <v>89</v>
      </c>
    </row>
  </sheetData>
  <mergeCells count="52">
    <mergeCell ref="AE9:AE10"/>
    <mergeCell ref="AE11:AE12"/>
    <mergeCell ref="AE13:AE14"/>
    <mergeCell ref="AE15:AE16"/>
    <mergeCell ref="AF29:AF30"/>
    <mergeCell ref="AE21:AE22"/>
    <mergeCell ref="AE23:AE24"/>
    <mergeCell ref="AE25:AE26"/>
    <mergeCell ref="AE27:AE28"/>
    <mergeCell ref="AF9:AF10"/>
    <mergeCell ref="AF11:AF12"/>
    <mergeCell ref="AF13:AF14"/>
    <mergeCell ref="AF15:AF16"/>
    <mergeCell ref="AF17:AF18"/>
    <mergeCell ref="AE17:AE18"/>
    <mergeCell ref="AF19:AF20"/>
    <mergeCell ref="AF31:AF32"/>
    <mergeCell ref="AE37:AE38"/>
    <mergeCell ref="AE19:AE20"/>
    <mergeCell ref="AE33:AE34"/>
    <mergeCell ref="AE29:AE30"/>
    <mergeCell ref="AE31:AE32"/>
    <mergeCell ref="AE35:AE36"/>
    <mergeCell ref="AF37:AF38"/>
    <mergeCell ref="AF21:AF22"/>
    <mergeCell ref="AF23:AF24"/>
    <mergeCell ref="AF25:AF26"/>
    <mergeCell ref="AF27:AF28"/>
    <mergeCell ref="AF33:AF34"/>
    <mergeCell ref="AF35:AF36"/>
    <mergeCell ref="AE41:AE42"/>
    <mergeCell ref="AF41:AF42"/>
    <mergeCell ref="AE43:AE44"/>
    <mergeCell ref="AF43:AF44"/>
    <mergeCell ref="AF39:AF40"/>
    <mergeCell ref="AE39:AE40"/>
    <mergeCell ref="AF53:AF54"/>
    <mergeCell ref="AE53:AE54"/>
    <mergeCell ref="AE45:AE46"/>
    <mergeCell ref="AF45:AF46"/>
    <mergeCell ref="AE47:AE48"/>
    <mergeCell ref="AF47:AF48"/>
    <mergeCell ref="AE49:AE50"/>
    <mergeCell ref="AF49:AF50"/>
    <mergeCell ref="AE51:AE52"/>
    <mergeCell ref="AF51:AF52"/>
    <mergeCell ref="AE57:AE58"/>
    <mergeCell ref="AF57:AF58"/>
    <mergeCell ref="AE59:AE60"/>
    <mergeCell ref="AF59:AF60"/>
    <mergeCell ref="AF55:AF56"/>
    <mergeCell ref="AE55:AE56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showGridLines="0" topLeftCell="A7" workbookViewId="0">
      <selection activeCell="S29" sqref="S29"/>
    </sheetView>
  </sheetViews>
  <sheetFormatPr defaultColWidth="8.7109375" defaultRowHeight="15.75" x14ac:dyDescent="0.25"/>
  <cols>
    <col min="1" max="1" width="3.5703125" style="178" customWidth="1"/>
    <col min="2" max="2" width="11.85546875" style="179" customWidth="1"/>
    <col min="3" max="3" width="23.42578125" style="178" customWidth="1"/>
    <col min="4" max="14" width="6.140625" style="178" customWidth="1"/>
    <col min="15" max="15" width="8.7109375" style="179"/>
    <col min="16" max="16" width="2.28515625" style="178" customWidth="1"/>
    <col min="17" max="18" width="8.7109375" style="178"/>
    <col min="19" max="19" width="15.28515625" style="178" customWidth="1"/>
    <col min="20" max="16384" width="8.7109375" style="178"/>
  </cols>
  <sheetData>
    <row r="1" spans="1:20" ht="15.6" customHeight="1" x14ac:dyDescent="0.3">
      <c r="B1" s="181" t="s">
        <v>181</v>
      </c>
      <c r="G1" s="314"/>
      <c r="H1" s="315" t="s">
        <v>315</v>
      </c>
    </row>
    <row r="2" spans="1:20" ht="15.95" customHeight="1" x14ac:dyDescent="0.25"/>
    <row r="3" spans="1:20" ht="15.6" customHeight="1" x14ac:dyDescent="0.25">
      <c r="B3" s="182" t="s">
        <v>178</v>
      </c>
      <c r="C3" s="384" t="s">
        <v>1</v>
      </c>
      <c r="D3" s="385" t="s">
        <v>180</v>
      </c>
      <c r="E3" s="386"/>
      <c r="F3" s="386"/>
      <c r="G3" s="386"/>
      <c r="H3" s="386"/>
      <c r="I3" s="386"/>
      <c r="J3" s="386"/>
      <c r="K3" s="386"/>
      <c r="L3" s="386"/>
      <c r="M3" s="386"/>
      <c r="N3" s="386"/>
      <c r="O3" s="387" t="s">
        <v>182</v>
      </c>
      <c r="Q3" s="387" t="s">
        <v>216</v>
      </c>
      <c r="S3" s="178" t="s">
        <v>219</v>
      </c>
    </row>
    <row r="4" spans="1:20" ht="15.95" customHeight="1" x14ac:dyDescent="0.25">
      <c r="B4" s="182" t="s">
        <v>179</v>
      </c>
      <c r="C4" s="384"/>
      <c r="D4" s="182" t="s">
        <v>19</v>
      </c>
      <c r="E4" s="182" t="s">
        <v>20</v>
      </c>
      <c r="F4" s="182" t="s">
        <v>21</v>
      </c>
      <c r="G4" s="182" t="s">
        <v>22</v>
      </c>
      <c r="H4" s="182" t="s">
        <v>23</v>
      </c>
      <c r="I4" s="182" t="s">
        <v>24</v>
      </c>
      <c r="J4" s="182" t="s">
        <v>25</v>
      </c>
      <c r="K4" s="182" t="s">
        <v>26</v>
      </c>
      <c r="L4" s="182" t="s">
        <v>27</v>
      </c>
      <c r="M4" s="182" t="s">
        <v>28</v>
      </c>
      <c r="N4" s="182" t="s">
        <v>29</v>
      </c>
      <c r="O4" s="388"/>
      <c r="Q4" s="388"/>
      <c r="S4" s="178" t="s">
        <v>316</v>
      </c>
    </row>
    <row r="5" spans="1:20" ht="15.6" customHeight="1" x14ac:dyDescent="0.25">
      <c r="A5" s="182">
        <v>1</v>
      </c>
      <c r="B5" s="285">
        <v>2154</v>
      </c>
      <c r="C5" s="286" t="s">
        <v>148</v>
      </c>
      <c r="D5" s="318">
        <v>1754</v>
      </c>
      <c r="E5" s="184">
        <v>1913</v>
      </c>
      <c r="F5" s="318">
        <v>1754</v>
      </c>
      <c r="G5" s="184">
        <v>1763</v>
      </c>
      <c r="H5" s="184">
        <v>1906</v>
      </c>
      <c r="I5" s="318">
        <v>1754</v>
      </c>
      <c r="J5" s="184">
        <v>1763</v>
      </c>
      <c r="K5" s="318">
        <v>1754</v>
      </c>
      <c r="L5" s="184">
        <v>1913</v>
      </c>
      <c r="M5" s="184"/>
      <c r="N5" s="184"/>
      <c r="O5" s="186">
        <f>AVERAGE(D5:N5)</f>
        <v>1808.2222222222222</v>
      </c>
      <c r="Q5" s="244">
        <f>O5-B5</f>
        <v>-345.77777777777783</v>
      </c>
    </row>
    <row r="6" spans="1:20" ht="15.95" customHeight="1" x14ac:dyDescent="0.25">
      <c r="A6" s="182">
        <v>2</v>
      </c>
      <c r="B6" s="285">
        <v>1913</v>
      </c>
      <c r="C6" s="286" t="s">
        <v>166</v>
      </c>
      <c r="D6" s="184">
        <v>1716</v>
      </c>
      <c r="E6" s="184">
        <v>1763</v>
      </c>
      <c r="F6" s="184">
        <v>2154</v>
      </c>
      <c r="G6" s="184">
        <v>1828</v>
      </c>
      <c r="H6" s="184">
        <v>1906</v>
      </c>
      <c r="I6" s="184">
        <v>1906</v>
      </c>
      <c r="J6" s="184">
        <v>2154</v>
      </c>
      <c r="K6" s="184"/>
      <c r="L6" s="184"/>
      <c r="M6" s="184"/>
      <c r="N6" s="184"/>
      <c r="O6" s="186">
        <f>AVERAGE(D6:N6)</f>
        <v>1918.1428571428571</v>
      </c>
      <c r="Q6" s="244">
        <f>O6-B6</f>
        <v>5.1428571428571104</v>
      </c>
      <c r="S6" s="246" t="s">
        <v>220</v>
      </c>
      <c r="T6" s="232" t="s">
        <v>210</v>
      </c>
    </row>
    <row r="7" spans="1:20" ht="15.6" customHeight="1" x14ac:dyDescent="0.25">
      <c r="A7" s="182">
        <v>3</v>
      </c>
      <c r="B7" s="285">
        <v>1906</v>
      </c>
      <c r="C7" s="287" t="s">
        <v>45</v>
      </c>
      <c r="D7" s="318">
        <v>1506</v>
      </c>
      <c r="E7" s="318">
        <v>1506</v>
      </c>
      <c r="F7" s="184">
        <v>1770</v>
      </c>
      <c r="G7" s="184">
        <v>1913</v>
      </c>
      <c r="H7" s="184">
        <v>2154</v>
      </c>
      <c r="I7" s="273">
        <v>1913</v>
      </c>
      <c r="J7" s="273">
        <v>1828</v>
      </c>
      <c r="K7" s="273">
        <v>1716</v>
      </c>
      <c r="L7" s="273"/>
      <c r="M7" s="184"/>
      <c r="N7" s="184"/>
      <c r="O7" s="186">
        <f>AVERAGE(D7:N7)</f>
        <v>1788.25</v>
      </c>
      <c r="Q7" s="244">
        <f>O7-B7</f>
        <v>-117.75</v>
      </c>
      <c r="S7" s="182">
        <v>-193</v>
      </c>
      <c r="T7" s="182">
        <v>7.5</v>
      </c>
    </row>
    <row r="8" spans="1:20" ht="15.95" customHeight="1" x14ac:dyDescent="0.25">
      <c r="A8" s="182">
        <v>4</v>
      </c>
      <c r="B8" s="285">
        <v>1828</v>
      </c>
      <c r="C8" s="286" t="s">
        <v>174</v>
      </c>
      <c r="D8" s="184">
        <v>1678</v>
      </c>
      <c r="E8" s="184">
        <v>1487</v>
      </c>
      <c r="F8" s="184">
        <v>1678</v>
      </c>
      <c r="G8" s="184">
        <v>1913</v>
      </c>
      <c r="H8" s="184">
        <v>1906</v>
      </c>
      <c r="I8" s="273">
        <v>1482</v>
      </c>
      <c r="J8" s="273">
        <v>1649</v>
      </c>
      <c r="K8" s="273"/>
      <c r="L8" s="273"/>
      <c r="M8" s="184"/>
      <c r="N8" s="184"/>
      <c r="O8" s="186">
        <f>AVERAGE(D8:N8)</f>
        <v>1684.7142857142858</v>
      </c>
      <c r="Q8" s="244">
        <f>O8-B8</f>
        <v>-143.28571428571422</v>
      </c>
      <c r="S8" s="182">
        <v>-149</v>
      </c>
      <c r="T8" s="182">
        <v>7</v>
      </c>
    </row>
    <row r="9" spans="1:20" ht="15.6" customHeight="1" x14ac:dyDescent="0.25">
      <c r="A9" s="182">
        <v>5</v>
      </c>
      <c r="B9" s="285">
        <v>1770</v>
      </c>
      <c r="C9" s="286" t="s">
        <v>46</v>
      </c>
      <c r="D9" s="184">
        <v>1649</v>
      </c>
      <c r="E9" s="184">
        <v>1763</v>
      </c>
      <c r="F9" s="184">
        <v>1906</v>
      </c>
      <c r="G9" s="318">
        <v>1370</v>
      </c>
      <c r="H9" s="184">
        <v>1466</v>
      </c>
      <c r="I9" s="184">
        <v>1649</v>
      </c>
      <c r="J9" s="184">
        <v>1678</v>
      </c>
      <c r="K9" s="184"/>
      <c r="L9" s="184"/>
      <c r="M9" s="184"/>
      <c r="N9" s="184"/>
      <c r="O9" s="186">
        <f>AVERAGE(D9:N9)</f>
        <v>1640.1428571428571</v>
      </c>
      <c r="Q9" s="244">
        <f>O9-B9</f>
        <v>-129.85714285714289</v>
      </c>
      <c r="S9" s="182">
        <v>-110</v>
      </c>
      <c r="T9" s="182">
        <v>6.5</v>
      </c>
    </row>
    <row r="10" spans="1:20" ht="15.95" customHeight="1" x14ac:dyDescent="0.25">
      <c r="A10" s="182">
        <v>6</v>
      </c>
      <c r="B10" s="285">
        <v>1763</v>
      </c>
      <c r="C10" s="286" t="s">
        <v>53</v>
      </c>
      <c r="D10" s="184">
        <v>1549</v>
      </c>
      <c r="E10" s="184">
        <v>1913</v>
      </c>
      <c r="F10" s="184">
        <v>1770</v>
      </c>
      <c r="G10" s="184">
        <v>1487</v>
      </c>
      <c r="H10" s="184">
        <v>2154</v>
      </c>
      <c r="I10" s="184">
        <v>2154</v>
      </c>
      <c r="J10" s="184">
        <v>1525</v>
      </c>
      <c r="K10" s="184"/>
      <c r="L10" s="184"/>
      <c r="M10" s="184"/>
      <c r="N10" s="184"/>
      <c r="O10" s="186">
        <f t="shared" ref="O10:O18" si="0">AVERAGE(D10:N10)</f>
        <v>1793.1428571428571</v>
      </c>
      <c r="Q10" s="244">
        <f t="shared" ref="Q10:Q18" si="1">O10-B10</f>
        <v>30.14285714285711</v>
      </c>
      <c r="S10" s="182">
        <v>-72</v>
      </c>
      <c r="T10" s="182">
        <v>6</v>
      </c>
    </row>
    <row r="11" spans="1:20" ht="15.6" customHeight="1" x14ac:dyDescent="0.25">
      <c r="A11" s="182">
        <v>7</v>
      </c>
      <c r="B11" s="285">
        <v>1716</v>
      </c>
      <c r="C11" s="286" t="s">
        <v>170</v>
      </c>
      <c r="D11" s="184">
        <v>1913</v>
      </c>
      <c r="E11" s="184">
        <v>1325</v>
      </c>
      <c r="F11" s="184">
        <v>1525</v>
      </c>
      <c r="G11" s="318">
        <v>1316</v>
      </c>
      <c r="H11" s="184">
        <v>1678</v>
      </c>
      <c r="I11" s="184">
        <v>1906</v>
      </c>
      <c r="J11" s="184"/>
      <c r="K11" s="184"/>
      <c r="L11" s="184"/>
      <c r="M11" s="184"/>
      <c r="N11" s="184"/>
      <c r="O11" s="186">
        <f t="shared" si="0"/>
        <v>1610.5</v>
      </c>
      <c r="Q11" s="244">
        <f t="shared" si="1"/>
        <v>-105.5</v>
      </c>
      <c r="S11" s="182">
        <v>-36</v>
      </c>
      <c r="T11" s="182">
        <v>5.5</v>
      </c>
    </row>
    <row r="12" spans="1:20" ht="15.95" customHeight="1" x14ac:dyDescent="0.25">
      <c r="A12" s="182">
        <v>8</v>
      </c>
      <c r="B12" s="285">
        <v>1678</v>
      </c>
      <c r="C12" s="286" t="s">
        <v>99</v>
      </c>
      <c r="D12" s="273">
        <v>1828</v>
      </c>
      <c r="E12" s="273">
        <v>2154</v>
      </c>
      <c r="F12" s="273">
        <v>1549</v>
      </c>
      <c r="G12" s="273">
        <v>1828</v>
      </c>
      <c r="H12" s="273">
        <v>1476</v>
      </c>
      <c r="I12" s="273">
        <v>2154</v>
      </c>
      <c r="J12" s="273">
        <v>1716</v>
      </c>
      <c r="K12" s="184">
        <v>1770</v>
      </c>
      <c r="L12" s="184"/>
      <c r="M12" s="184"/>
      <c r="N12" s="184"/>
      <c r="O12" s="186">
        <f t="shared" si="0"/>
        <v>1809.375</v>
      </c>
      <c r="Q12" s="244">
        <f t="shared" si="1"/>
        <v>131.375</v>
      </c>
      <c r="S12" s="182">
        <v>0</v>
      </c>
      <c r="T12" s="182">
        <v>5</v>
      </c>
    </row>
    <row r="13" spans="1:20" ht="15.6" customHeight="1" x14ac:dyDescent="0.25">
      <c r="A13" s="182">
        <v>9</v>
      </c>
      <c r="B13" s="285">
        <v>1649</v>
      </c>
      <c r="C13" s="286" t="s">
        <v>286</v>
      </c>
      <c r="D13" s="273">
        <v>1770</v>
      </c>
      <c r="E13" s="273">
        <v>1436</v>
      </c>
      <c r="F13" s="273">
        <v>1525</v>
      </c>
      <c r="G13" s="273">
        <v>1487</v>
      </c>
      <c r="H13" s="273">
        <v>1770</v>
      </c>
      <c r="I13" s="273">
        <v>1828</v>
      </c>
      <c r="J13" s="273"/>
      <c r="K13" s="273"/>
      <c r="L13" s="273"/>
      <c r="M13" s="273"/>
      <c r="N13" s="273"/>
      <c r="O13" s="186">
        <f t="shared" si="0"/>
        <v>1636</v>
      </c>
      <c r="Q13" s="244">
        <f t="shared" si="1"/>
        <v>-13</v>
      </c>
      <c r="S13" s="182">
        <v>36</v>
      </c>
      <c r="T13" s="182">
        <v>4.5</v>
      </c>
    </row>
    <row r="14" spans="1:20" ht="15.95" customHeight="1" x14ac:dyDescent="0.25">
      <c r="A14" s="182">
        <v>10</v>
      </c>
      <c r="B14" s="285">
        <v>1549</v>
      </c>
      <c r="C14" s="286" t="s">
        <v>55</v>
      </c>
      <c r="D14" s="273">
        <v>1763</v>
      </c>
      <c r="E14" s="273">
        <v>1678</v>
      </c>
      <c r="F14" s="273">
        <v>1302</v>
      </c>
      <c r="G14" s="273">
        <v>1466</v>
      </c>
      <c r="H14" s="273">
        <v>1347</v>
      </c>
      <c r="I14" s="273">
        <v>1272</v>
      </c>
      <c r="J14" s="273"/>
      <c r="K14" s="273"/>
      <c r="L14" s="273"/>
      <c r="M14" s="273"/>
      <c r="N14" s="184"/>
      <c r="O14" s="186">
        <f t="shared" si="0"/>
        <v>1471.3333333333333</v>
      </c>
      <c r="Q14" s="244">
        <f t="shared" si="1"/>
        <v>-77.666666666666742</v>
      </c>
      <c r="S14" s="182">
        <v>72</v>
      </c>
      <c r="T14" s="182">
        <v>4</v>
      </c>
    </row>
    <row r="15" spans="1:20" ht="15.95" customHeight="1" x14ac:dyDescent="0.25">
      <c r="A15" s="182">
        <v>11</v>
      </c>
      <c r="B15" s="285">
        <v>1525</v>
      </c>
      <c r="C15" s="286" t="s">
        <v>282</v>
      </c>
      <c r="D15" s="273">
        <v>1466</v>
      </c>
      <c r="E15" s="273">
        <v>1716</v>
      </c>
      <c r="F15" s="273">
        <v>1325</v>
      </c>
      <c r="G15" s="273">
        <v>1649</v>
      </c>
      <c r="H15" s="273">
        <v>1476</v>
      </c>
      <c r="I15" s="273">
        <v>1322</v>
      </c>
      <c r="J15" s="273">
        <v>1763</v>
      </c>
      <c r="K15" s="273"/>
      <c r="L15" s="273"/>
      <c r="M15" s="273"/>
      <c r="N15" s="273"/>
      <c r="O15" s="186">
        <f t="shared" si="0"/>
        <v>1531</v>
      </c>
      <c r="Q15" s="244">
        <f t="shared" si="1"/>
        <v>6</v>
      </c>
      <c r="S15" s="182">
        <v>110</v>
      </c>
      <c r="T15" s="182">
        <v>3.5</v>
      </c>
    </row>
    <row r="16" spans="1:20" ht="15.95" customHeight="1" x14ac:dyDescent="0.25">
      <c r="A16" s="182">
        <v>12</v>
      </c>
      <c r="B16" s="285">
        <v>1487</v>
      </c>
      <c r="C16" s="286" t="s">
        <v>134</v>
      </c>
      <c r="D16" s="184">
        <v>1302</v>
      </c>
      <c r="E16" s="184">
        <v>1828</v>
      </c>
      <c r="F16" s="184">
        <v>1763</v>
      </c>
      <c r="G16" s="184">
        <v>1649</v>
      </c>
      <c r="H16" s="184">
        <v>2154</v>
      </c>
      <c r="I16" s="184">
        <v>1322</v>
      </c>
      <c r="J16" s="184"/>
      <c r="K16" s="184"/>
      <c r="L16" s="184"/>
      <c r="M16" s="184"/>
      <c r="N16" s="184"/>
      <c r="O16" s="186">
        <f t="shared" si="0"/>
        <v>1669.6666666666667</v>
      </c>
      <c r="Q16" s="244">
        <f t="shared" si="1"/>
        <v>182.66666666666674</v>
      </c>
      <c r="S16" s="182">
        <v>149</v>
      </c>
      <c r="T16" s="182">
        <v>3</v>
      </c>
    </row>
    <row r="17" spans="1:20" ht="15.95" customHeight="1" x14ac:dyDescent="0.25">
      <c r="A17" s="182">
        <v>13</v>
      </c>
      <c r="B17" s="285">
        <v>1482</v>
      </c>
      <c r="C17" s="286" t="s">
        <v>252</v>
      </c>
      <c r="D17" s="273">
        <v>1172</v>
      </c>
      <c r="E17" s="273">
        <v>1906</v>
      </c>
      <c r="F17" s="273">
        <v>1476</v>
      </c>
      <c r="G17" s="273">
        <v>2154</v>
      </c>
      <c r="H17" s="273">
        <v>1325</v>
      </c>
      <c r="I17" s="273">
        <v>1272</v>
      </c>
      <c r="J17" s="273">
        <v>1466</v>
      </c>
      <c r="K17" s="184"/>
      <c r="L17" s="184"/>
      <c r="M17" s="184"/>
      <c r="N17" s="184"/>
      <c r="O17" s="186">
        <f t="shared" si="0"/>
        <v>1538.7142857142858</v>
      </c>
      <c r="Q17" s="244">
        <f t="shared" si="1"/>
        <v>56.714285714285779</v>
      </c>
      <c r="S17" s="182">
        <v>193</v>
      </c>
      <c r="T17" s="182">
        <v>2.5</v>
      </c>
    </row>
    <row r="18" spans="1:20" ht="15.95" customHeight="1" x14ac:dyDescent="0.25">
      <c r="A18" s="182">
        <v>14</v>
      </c>
      <c r="B18" s="285">
        <v>1476</v>
      </c>
      <c r="C18" s="287" t="s">
        <v>175</v>
      </c>
      <c r="D18" s="273">
        <v>1482</v>
      </c>
      <c r="E18" s="273">
        <v>1172</v>
      </c>
      <c r="F18" s="273">
        <v>1678</v>
      </c>
      <c r="G18" s="273">
        <v>1525</v>
      </c>
      <c r="H18" s="273">
        <v>1466</v>
      </c>
      <c r="I18" s="273">
        <v>1828</v>
      </c>
      <c r="J18" s="273">
        <v>1322</v>
      </c>
      <c r="K18" s="184"/>
      <c r="L18" s="184"/>
      <c r="M18" s="184"/>
      <c r="N18" s="184"/>
      <c r="O18" s="186">
        <f t="shared" si="0"/>
        <v>1496.1428571428571</v>
      </c>
      <c r="Q18" s="244">
        <f t="shared" si="1"/>
        <v>20.14285714285711</v>
      </c>
    </row>
    <row r="19" spans="1:20" ht="15.95" customHeight="1" x14ac:dyDescent="0.25">
      <c r="A19" s="182">
        <v>15</v>
      </c>
      <c r="B19" s="285">
        <v>1466</v>
      </c>
      <c r="C19" s="286" t="s">
        <v>51</v>
      </c>
      <c r="D19" s="273">
        <v>1525</v>
      </c>
      <c r="E19" s="273">
        <v>1172</v>
      </c>
      <c r="F19" s="273">
        <v>1436</v>
      </c>
      <c r="G19" s="273">
        <v>1906</v>
      </c>
      <c r="H19" s="273">
        <v>1549</v>
      </c>
      <c r="I19" s="273">
        <v>1476</v>
      </c>
      <c r="J19" s="273">
        <v>1770</v>
      </c>
      <c r="K19" s="184">
        <v>1482</v>
      </c>
      <c r="L19" s="184"/>
      <c r="M19" s="184"/>
      <c r="N19" s="184"/>
      <c r="O19" s="186">
        <f t="shared" ref="O19:O27" si="2">AVERAGE(D19:N19)</f>
        <v>1539.5</v>
      </c>
      <c r="Q19" s="244">
        <f>O19-B19</f>
        <v>73.5</v>
      </c>
    </row>
    <row r="20" spans="1:20" ht="15.95" customHeight="1" x14ac:dyDescent="0.25">
      <c r="A20" s="182">
        <v>16</v>
      </c>
      <c r="B20" s="285">
        <v>1436</v>
      </c>
      <c r="C20" s="286" t="s">
        <v>223</v>
      </c>
      <c r="D20" s="184">
        <v>1325</v>
      </c>
      <c r="E20" s="184">
        <v>1302</v>
      </c>
      <c r="F20" s="184">
        <v>1466</v>
      </c>
      <c r="G20" s="184">
        <v>1649</v>
      </c>
      <c r="H20" s="184">
        <v>1347</v>
      </c>
      <c r="I20" s="184">
        <v>1272</v>
      </c>
      <c r="J20" s="184">
        <v>1272</v>
      </c>
      <c r="K20" s="184">
        <v>1135</v>
      </c>
      <c r="L20" s="184"/>
      <c r="M20" s="184"/>
      <c r="N20" s="184"/>
      <c r="O20" s="186">
        <f t="shared" si="2"/>
        <v>1346</v>
      </c>
      <c r="Q20" s="244">
        <f>O20-B20</f>
        <v>-90</v>
      </c>
    </row>
    <row r="21" spans="1:20" s="180" customFormat="1" ht="15.95" customHeight="1" x14ac:dyDescent="0.25">
      <c r="A21" s="182">
        <v>17</v>
      </c>
      <c r="B21" s="285">
        <v>1410</v>
      </c>
      <c r="C21" s="286" t="s">
        <v>111</v>
      </c>
      <c r="D21" s="184"/>
      <c r="E21" s="184"/>
      <c r="F21" s="184"/>
      <c r="G21" s="184"/>
      <c r="H21" s="184"/>
      <c r="I21" s="184"/>
      <c r="J21" s="184"/>
      <c r="K21" s="184"/>
      <c r="L21" s="184"/>
      <c r="M21" s="184"/>
      <c r="N21" s="184"/>
      <c r="O21" s="186" t="e">
        <f t="shared" si="2"/>
        <v>#DIV/0!</v>
      </c>
      <c r="Q21" s="244" t="e">
        <f t="shared" ref="Q21:Q27" si="3">O21-B21</f>
        <v>#DIV/0!</v>
      </c>
    </row>
    <row r="22" spans="1:20" s="180" customFormat="1" ht="15.95" customHeight="1" x14ac:dyDescent="0.25">
      <c r="A22" s="182">
        <v>18</v>
      </c>
      <c r="B22" s="285">
        <v>1347</v>
      </c>
      <c r="C22" s="286" t="s">
        <v>329</v>
      </c>
      <c r="D22" s="184">
        <v>1135</v>
      </c>
      <c r="E22" s="184">
        <v>1436</v>
      </c>
      <c r="F22" s="184">
        <v>1525</v>
      </c>
      <c r="G22" s="184">
        <v>1302</v>
      </c>
      <c r="H22" s="184"/>
      <c r="I22" s="184"/>
      <c r="J22" s="184"/>
      <c r="K22" s="184"/>
      <c r="L22" s="184"/>
      <c r="M22" s="184"/>
      <c r="N22" s="184"/>
      <c r="O22" s="186">
        <f t="shared" ref="O22" si="4">AVERAGE(D22:N22)</f>
        <v>1349.5</v>
      </c>
      <c r="Q22" s="244">
        <f t="shared" ref="Q22" si="5">O22-B22</f>
        <v>2.5</v>
      </c>
    </row>
    <row r="23" spans="1:20" s="180" customFormat="1" ht="15.95" customHeight="1" x14ac:dyDescent="0.25">
      <c r="A23" s="182">
        <v>19</v>
      </c>
      <c r="B23" s="285">
        <v>1325</v>
      </c>
      <c r="C23" s="286" t="s">
        <v>283</v>
      </c>
      <c r="D23" s="184">
        <v>1436</v>
      </c>
      <c r="E23" s="184">
        <v>1716</v>
      </c>
      <c r="F23" s="184">
        <v>1525</v>
      </c>
      <c r="G23" s="184">
        <v>1482</v>
      </c>
      <c r="H23" s="184">
        <v>1770</v>
      </c>
      <c r="I23" s="184">
        <v>1549</v>
      </c>
      <c r="J23" s="184"/>
      <c r="K23" s="184"/>
      <c r="L23" s="184"/>
      <c r="M23" s="184"/>
      <c r="N23" s="184"/>
      <c r="O23" s="268">
        <f t="shared" si="2"/>
        <v>1579.6666666666667</v>
      </c>
      <c r="Q23" s="244">
        <f t="shared" si="3"/>
        <v>254.66666666666674</v>
      </c>
    </row>
    <row r="24" spans="1:20" s="180" customFormat="1" ht="15.95" customHeight="1" x14ac:dyDescent="0.25">
      <c r="A24" s="182">
        <v>20</v>
      </c>
      <c r="B24" s="232">
        <v>1322</v>
      </c>
      <c r="C24" s="286" t="s">
        <v>65</v>
      </c>
      <c r="D24" s="184">
        <v>1135</v>
      </c>
      <c r="E24" s="184">
        <v>1302</v>
      </c>
      <c r="F24" s="184">
        <v>1172</v>
      </c>
      <c r="G24" s="184">
        <v>1763</v>
      </c>
      <c r="H24" s="184">
        <v>1549</v>
      </c>
      <c r="I24" s="184">
        <v>1487</v>
      </c>
      <c r="J24" s="184">
        <v>1476</v>
      </c>
      <c r="K24" s="184"/>
      <c r="L24" s="184"/>
      <c r="M24" s="184"/>
      <c r="N24" s="184"/>
      <c r="O24" s="268">
        <f t="shared" si="2"/>
        <v>1412</v>
      </c>
      <c r="Q24" s="244">
        <f t="shared" si="3"/>
        <v>90</v>
      </c>
    </row>
    <row r="25" spans="1:20" s="180" customFormat="1" ht="15.95" customHeight="1" x14ac:dyDescent="0.25">
      <c r="A25" s="182">
        <v>21</v>
      </c>
      <c r="B25" s="285">
        <v>1302</v>
      </c>
      <c r="C25" s="286" t="s">
        <v>56</v>
      </c>
      <c r="D25" s="184">
        <v>1487</v>
      </c>
      <c r="E25" s="184">
        <v>1436</v>
      </c>
      <c r="F25" s="184">
        <v>1322</v>
      </c>
      <c r="G25" s="184">
        <v>1549</v>
      </c>
      <c r="H25" s="184">
        <v>1716</v>
      </c>
      <c r="I25" s="184">
        <v>1347</v>
      </c>
      <c r="J25" s="184"/>
      <c r="K25" s="184"/>
      <c r="L25" s="184"/>
      <c r="M25" s="184"/>
      <c r="N25" s="184"/>
      <c r="O25" s="268">
        <f t="shared" si="2"/>
        <v>1476.1666666666667</v>
      </c>
      <c r="Q25" s="244">
        <f t="shared" si="3"/>
        <v>174.16666666666674</v>
      </c>
    </row>
    <row r="26" spans="1:20" s="180" customFormat="1" ht="15.95" customHeight="1" x14ac:dyDescent="0.25">
      <c r="A26" s="182">
        <v>22</v>
      </c>
      <c r="B26" s="232">
        <v>1172</v>
      </c>
      <c r="C26" s="286" t="s">
        <v>285</v>
      </c>
      <c r="D26" s="184">
        <v>1482</v>
      </c>
      <c r="E26" s="184">
        <v>1466</v>
      </c>
      <c r="F26" s="184">
        <v>1476</v>
      </c>
      <c r="G26" s="184">
        <v>1322</v>
      </c>
      <c r="H26" s="184">
        <v>1272</v>
      </c>
      <c r="I26" s="184">
        <v>1135</v>
      </c>
      <c r="J26" s="184"/>
      <c r="K26" s="184"/>
      <c r="L26" s="184"/>
      <c r="M26" s="184"/>
      <c r="N26" s="184"/>
      <c r="O26" s="186">
        <f t="shared" si="2"/>
        <v>1358.8333333333333</v>
      </c>
      <c r="Q26" s="244">
        <f t="shared" si="3"/>
        <v>186.83333333333326</v>
      </c>
    </row>
    <row r="27" spans="1:20" s="180" customFormat="1" ht="15.95" customHeight="1" x14ac:dyDescent="0.25">
      <c r="A27" s="182">
        <v>23</v>
      </c>
      <c r="B27" s="232">
        <v>1135</v>
      </c>
      <c r="C27" s="185" t="s">
        <v>217</v>
      </c>
      <c r="D27" s="273">
        <v>1322</v>
      </c>
      <c r="E27" s="273">
        <v>1347</v>
      </c>
      <c r="F27" s="273">
        <v>1172</v>
      </c>
      <c r="G27" s="273">
        <v>1436</v>
      </c>
      <c r="H27" s="273"/>
      <c r="I27" s="273"/>
      <c r="J27" s="273"/>
      <c r="K27" s="184"/>
      <c r="L27" s="184"/>
      <c r="M27" s="184"/>
      <c r="N27" s="184"/>
      <c r="O27" s="186">
        <f t="shared" si="2"/>
        <v>1319.25</v>
      </c>
      <c r="Q27" s="244">
        <f t="shared" si="3"/>
        <v>184.25</v>
      </c>
    </row>
    <row r="28" spans="1:20" ht="15.6" customHeight="1" x14ac:dyDescent="0.25">
      <c r="A28" s="182">
        <v>24</v>
      </c>
      <c r="B28" s="232" t="s">
        <v>107</v>
      </c>
      <c r="C28" s="286" t="s">
        <v>284</v>
      </c>
      <c r="D28" s="184">
        <v>1410</v>
      </c>
      <c r="E28" s="184">
        <v>1549</v>
      </c>
      <c r="F28" s="184">
        <v>1487</v>
      </c>
      <c r="G28" s="184">
        <v>1913</v>
      </c>
      <c r="H28" s="184"/>
      <c r="I28" s="184"/>
      <c r="J28" s="184"/>
      <c r="K28" s="184"/>
      <c r="L28" s="184"/>
      <c r="M28" s="184"/>
      <c r="N28" s="184"/>
      <c r="O28" s="186">
        <f t="shared" ref="O28:O30" si="6">AVERAGE(D28:N28)</f>
        <v>1589.75</v>
      </c>
      <c r="P28" s="180"/>
      <c r="Q28" s="251"/>
    </row>
    <row r="29" spans="1:20" ht="15.95" customHeight="1" x14ac:dyDescent="0.25">
      <c r="A29" s="182">
        <v>25</v>
      </c>
      <c r="B29" s="232" t="s">
        <v>107</v>
      </c>
      <c r="C29" s="185" t="s">
        <v>264</v>
      </c>
      <c r="D29" s="273">
        <v>1476</v>
      </c>
      <c r="E29" s="273">
        <v>1325</v>
      </c>
      <c r="F29" s="273">
        <v>1322</v>
      </c>
      <c r="G29" s="273">
        <v>1302</v>
      </c>
      <c r="H29" s="273">
        <v>1302</v>
      </c>
      <c r="I29" s="273">
        <v>1172</v>
      </c>
      <c r="J29" s="273"/>
      <c r="K29" s="184"/>
      <c r="L29" s="184"/>
      <c r="M29" s="184"/>
      <c r="N29" s="184"/>
      <c r="O29" s="186">
        <f t="shared" si="6"/>
        <v>1316.5</v>
      </c>
      <c r="P29" s="180"/>
      <c r="Q29" s="251"/>
    </row>
    <row r="30" spans="1:20" ht="15.6" customHeight="1" x14ac:dyDescent="0.25">
      <c r="A30" s="182">
        <v>26</v>
      </c>
      <c r="B30" s="232">
        <v>1272</v>
      </c>
      <c r="C30" s="286" t="s">
        <v>336</v>
      </c>
      <c r="D30" s="184">
        <v>1172</v>
      </c>
      <c r="E30" s="184">
        <v>1436</v>
      </c>
      <c r="F30" s="184">
        <v>1482</v>
      </c>
      <c r="G30" s="184">
        <v>1436</v>
      </c>
      <c r="H30" s="184">
        <v>1549</v>
      </c>
      <c r="I30" s="184"/>
      <c r="J30" s="184"/>
      <c r="K30" s="184"/>
      <c r="L30" s="184"/>
      <c r="M30" s="184"/>
      <c r="N30" s="184"/>
      <c r="O30" s="186">
        <f t="shared" si="6"/>
        <v>1415</v>
      </c>
      <c r="P30" s="180"/>
      <c r="Q30" s="244">
        <f t="shared" ref="Q30" si="7">O30-B30</f>
        <v>143</v>
      </c>
    </row>
    <row r="31" spans="1:20" ht="15.95" customHeight="1" x14ac:dyDescent="0.25">
      <c r="A31" s="182">
        <v>27</v>
      </c>
      <c r="B31" s="232"/>
      <c r="C31" s="185"/>
      <c r="D31" s="273"/>
      <c r="E31" s="273"/>
      <c r="F31" s="273"/>
      <c r="G31" s="273"/>
      <c r="H31" s="273"/>
      <c r="I31" s="273"/>
      <c r="J31" s="273"/>
      <c r="K31" s="184"/>
      <c r="L31" s="184"/>
      <c r="M31" s="184"/>
      <c r="N31" s="184"/>
      <c r="O31" s="186"/>
      <c r="P31" s="180"/>
      <c r="Q31" s="251"/>
    </row>
    <row r="32" spans="1:20" ht="15.6" customHeight="1" x14ac:dyDescent="0.25"/>
    <row r="33" ht="15.95" customHeight="1" x14ac:dyDescent="0.25"/>
  </sheetData>
  <mergeCells count="4">
    <mergeCell ref="C3:C4"/>
    <mergeCell ref="D3:N3"/>
    <mergeCell ref="O3:O4"/>
    <mergeCell ref="Q3:Q4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topLeftCell="A10" workbookViewId="0">
      <selection activeCell="H17" sqref="H17"/>
    </sheetView>
  </sheetViews>
  <sheetFormatPr defaultColWidth="8.7109375" defaultRowHeight="18.75" x14ac:dyDescent="0.3"/>
  <cols>
    <col min="1" max="1" width="4.85546875" style="1" customWidth="1"/>
    <col min="2" max="2" width="8.7109375" style="1" customWidth="1"/>
    <col min="3" max="3" width="10.85546875" style="1" customWidth="1"/>
    <col min="4" max="4" width="10.42578125" style="1" customWidth="1"/>
    <col min="5" max="5" width="4.85546875" style="1" customWidth="1"/>
    <col min="6" max="6" width="8.7109375" style="1"/>
    <col min="7" max="7" width="10.85546875" style="1" customWidth="1"/>
    <col min="8" max="8" width="8.7109375" style="1"/>
    <col min="9" max="10" width="14.7109375" style="1" bestFit="1" customWidth="1"/>
    <col min="11" max="11" width="8.7109375" style="1"/>
    <col min="12" max="12" width="3.140625" style="1" customWidth="1"/>
    <col min="13" max="13" width="14.140625" style="1" customWidth="1"/>
    <col min="14" max="14" width="9.5703125" style="1" bestFit="1" customWidth="1"/>
    <col min="15" max="16384" width="8.7109375" style="1"/>
  </cols>
  <sheetData>
    <row r="1" spans="1:8" ht="23.25" x14ac:dyDescent="0.35">
      <c r="A1" s="28" t="s">
        <v>70</v>
      </c>
    </row>
    <row r="3" spans="1:8" x14ac:dyDescent="0.3">
      <c r="A3" s="1" t="s">
        <v>141</v>
      </c>
      <c r="E3" s="147">
        <v>26</v>
      </c>
      <c r="G3" s="93">
        <v>3200</v>
      </c>
    </row>
    <row r="4" spans="1:8" x14ac:dyDescent="0.3">
      <c r="A4" s="2" t="s">
        <v>149</v>
      </c>
      <c r="B4" s="2"/>
      <c r="C4" s="2"/>
      <c r="D4" s="2"/>
      <c r="E4" s="2"/>
      <c r="F4" s="2"/>
      <c r="G4" s="93">
        <v>3205</v>
      </c>
    </row>
    <row r="5" spans="1:8" x14ac:dyDescent="0.3">
      <c r="A5" s="2" t="s">
        <v>310</v>
      </c>
      <c r="B5" s="2"/>
      <c r="C5" s="2"/>
      <c r="D5" s="2"/>
      <c r="E5" s="2"/>
      <c r="F5" s="2"/>
      <c r="G5" s="93">
        <v>1000</v>
      </c>
    </row>
    <row r="6" spans="1:8" x14ac:dyDescent="0.3">
      <c r="A6" s="1" t="s">
        <v>123</v>
      </c>
      <c r="G6" s="313">
        <f>-E3*55</f>
        <v>-1430</v>
      </c>
      <c r="H6" s="1" t="s">
        <v>311</v>
      </c>
    </row>
    <row r="7" spans="1:8" x14ac:dyDescent="0.3">
      <c r="A7" s="29" t="s">
        <v>72</v>
      </c>
      <c r="G7" s="94">
        <f>G3+G4+G5</f>
        <v>7405</v>
      </c>
    </row>
    <row r="8" spans="1:8" ht="12.95" customHeight="1" x14ac:dyDescent="0.3">
      <c r="A8" s="2"/>
      <c r="G8" s="26"/>
    </row>
    <row r="9" spans="1:8" x14ac:dyDescent="0.3">
      <c r="A9" s="30" t="s">
        <v>314</v>
      </c>
      <c r="G9" s="26"/>
    </row>
    <row r="10" spans="1:8" x14ac:dyDescent="0.3">
      <c r="A10" s="30"/>
      <c r="C10" s="30" t="s">
        <v>313</v>
      </c>
      <c r="G10" s="26"/>
    </row>
    <row r="11" spans="1:8" ht="12.95" customHeight="1" x14ac:dyDescent="0.3"/>
    <row r="12" spans="1:8" ht="12.95" customHeight="1" x14ac:dyDescent="0.3"/>
    <row r="13" spans="1:8" s="2" customFormat="1" x14ac:dyDescent="0.3">
      <c r="A13" s="2" t="s">
        <v>71</v>
      </c>
      <c r="F13" s="2" t="s">
        <v>74</v>
      </c>
    </row>
    <row r="14" spans="1:8" x14ac:dyDescent="0.3">
      <c r="B14" s="27" t="s">
        <v>19</v>
      </c>
      <c r="C14" s="25">
        <v>1200</v>
      </c>
      <c r="G14" s="27" t="s">
        <v>19</v>
      </c>
      <c r="H14" s="25">
        <v>900</v>
      </c>
    </row>
    <row r="15" spans="1:8" x14ac:dyDescent="0.3">
      <c r="B15" s="27" t="s">
        <v>20</v>
      </c>
      <c r="C15" s="25">
        <v>1000</v>
      </c>
      <c r="G15" s="27" t="s">
        <v>20</v>
      </c>
      <c r="H15" s="25">
        <v>700</v>
      </c>
    </row>
    <row r="16" spans="1:8" x14ac:dyDescent="0.3">
      <c r="B16" s="27" t="s">
        <v>21</v>
      </c>
      <c r="C16" s="25">
        <v>800</v>
      </c>
      <c r="G16" s="27" t="s">
        <v>21</v>
      </c>
      <c r="H16" s="25">
        <v>550</v>
      </c>
    </row>
    <row r="17" spans="2:10" x14ac:dyDescent="0.3">
      <c r="B17" s="27" t="s">
        <v>22</v>
      </c>
      <c r="C17" s="25">
        <v>600</v>
      </c>
      <c r="G17" s="27" t="s">
        <v>22</v>
      </c>
      <c r="H17" s="25">
        <v>400</v>
      </c>
    </row>
    <row r="18" spans="2:10" x14ac:dyDescent="0.3">
      <c r="B18" s="27" t="s">
        <v>23</v>
      </c>
      <c r="C18" s="25">
        <v>450</v>
      </c>
      <c r="G18" s="27" t="s">
        <v>23</v>
      </c>
      <c r="H18" s="25">
        <v>300</v>
      </c>
    </row>
    <row r="19" spans="2:10" s="3" customFormat="1" x14ac:dyDescent="0.3"/>
    <row r="20" spans="2:10" x14ac:dyDescent="0.3">
      <c r="B20" s="25" t="s">
        <v>59</v>
      </c>
      <c r="C20" s="307">
        <f>SUM(C14:C19)</f>
        <v>4050</v>
      </c>
      <c r="G20" s="25" t="s">
        <v>59</v>
      </c>
      <c r="H20" s="307">
        <f>SUM(H14:H18)</f>
        <v>2850</v>
      </c>
    </row>
    <row r="22" spans="2:10" x14ac:dyDescent="0.3">
      <c r="B22" s="305" t="s">
        <v>309</v>
      </c>
      <c r="C22" s="306"/>
      <c r="D22" s="307">
        <v>500</v>
      </c>
      <c r="J22" s="291" t="s">
        <v>73</v>
      </c>
    </row>
    <row r="23" spans="2:10" x14ac:dyDescent="0.3">
      <c r="J23" s="308">
        <f>C20+H20+D22</f>
        <v>7400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5"/>
  <sheetViews>
    <sheetView showGridLines="0" workbookViewId="0">
      <pane ySplit="5" topLeftCell="A6" activePane="bottomLeft" state="frozen"/>
      <selection pane="bottomLeft" activeCell="C10" sqref="C10"/>
    </sheetView>
  </sheetViews>
  <sheetFormatPr defaultRowHeight="15" x14ac:dyDescent="0.25"/>
  <cols>
    <col min="1" max="1" width="4.7109375" customWidth="1"/>
    <col min="2" max="2" width="24.140625" customWidth="1"/>
    <col min="3" max="5" width="5.28515625" style="153" customWidth="1"/>
    <col min="6" max="6" width="5.28515625" customWidth="1"/>
    <col min="7" max="7" width="5.140625" customWidth="1"/>
    <col min="8" max="8" width="5.28515625" customWidth="1"/>
    <col min="9" max="9" width="5.28515625" bestFit="1" customWidth="1"/>
    <col min="10" max="13" width="6.28515625" customWidth="1"/>
    <col min="14" max="14" width="2.7109375" style="234" customWidth="1"/>
    <col min="15" max="16" width="6.28515625" customWidth="1"/>
    <col min="17" max="17" width="6.42578125" bestFit="1" customWidth="1"/>
    <col min="18" max="18" width="5.5703125" customWidth="1"/>
    <col min="20" max="20" width="5.28515625" customWidth="1"/>
    <col min="21" max="21" width="5.28515625" style="153" customWidth="1"/>
    <col min="22" max="25" width="5.28515625" customWidth="1"/>
    <col min="26" max="28" width="5.28515625" bestFit="1" customWidth="1"/>
    <col min="29" max="29" width="5.28515625" style="153" bestFit="1" customWidth="1"/>
    <col min="30" max="30" width="5.28515625" bestFit="1" customWidth="1"/>
    <col min="31" max="32" width="4.85546875" bestFit="1" customWidth="1"/>
    <col min="33" max="33" width="5.5703125" bestFit="1" customWidth="1"/>
  </cols>
  <sheetData>
    <row r="1" spans="1:33" ht="18.75" x14ac:dyDescent="0.3">
      <c r="A1" s="83" t="s">
        <v>97</v>
      </c>
      <c r="O1" s="83"/>
    </row>
    <row r="3" spans="1:33" x14ac:dyDescent="0.25">
      <c r="A3" s="206"/>
      <c r="B3" s="155" t="s">
        <v>155</v>
      </c>
      <c r="C3" s="272"/>
      <c r="D3" s="272"/>
      <c r="E3" s="272"/>
      <c r="F3" s="155"/>
      <c r="G3" s="155"/>
      <c r="H3" s="155"/>
      <c r="I3" s="155"/>
      <c r="J3" s="155"/>
      <c r="O3" s="227"/>
      <c r="P3" s="241" t="s">
        <v>215</v>
      </c>
      <c r="Q3" s="227"/>
    </row>
    <row r="4" spans="1:33" x14ac:dyDescent="0.25">
      <c r="A4" s="156"/>
      <c r="B4" s="155" t="s">
        <v>156</v>
      </c>
      <c r="C4" s="86" t="s">
        <v>165</v>
      </c>
      <c r="D4" s="121" t="s">
        <v>83</v>
      </c>
      <c r="E4" s="121" t="s">
        <v>165</v>
      </c>
      <c r="F4" s="121" t="s">
        <v>83</v>
      </c>
      <c r="G4" s="86" t="s">
        <v>165</v>
      </c>
      <c r="H4" s="121" t="s">
        <v>83</v>
      </c>
      <c r="I4" s="86" t="s">
        <v>165</v>
      </c>
      <c r="J4" s="121" t="s">
        <v>83</v>
      </c>
      <c r="K4" s="86" t="s">
        <v>165</v>
      </c>
      <c r="L4" s="121" t="s">
        <v>83</v>
      </c>
      <c r="M4" s="86" t="s">
        <v>165</v>
      </c>
      <c r="N4" s="118"/>
      <c r="O4" s="228" t="s">
        <v>83</v>
      </c>
      <c r="P4" s="228" t="s">
        <v>165</v>
      </c>
      <c r="Q4" s="389" t="s">
        <v>79</v>
      </c>
      <c r="T4" s="86" t="s">
        <v>165</v>
      </c>
      <c r="U4" s="121" t="s">
        <v>83</v>
      </c>
      <c r="V4" s="86" t="s">
        <v>165</v>
      </c>
      <c r="W4" s="121" t="s">
        <v>83</v>
      </c>
      <c r="X4" s="86" t="s">
        <v>165</v>
      </c>
      <c r="Y4" s="121" t="s">
        <v>83</v>
      </c>
      <c r="Z4" s="86" t="s">
        <v>165</v>
      </c>
      <c r="AA4" s="121" t="s">
        <v>83</v>
      </c>
      <c r="AB4" s="86" t="s">
        <v>165</v>
      </c>
      <c r="AC4" s="121" t="s">
        <v>83</v>
      </c>
      <c r="AD4" s="86" t="s">
        <v>165</v>
      </c>
      <c r="AE4" s="121" t="s">
        <v>83</v>
      </c>
      <c r="AF4" s="86" t="s">
        <v>165</v>
      </c>
      <c r="AG4" s="391" t="s">
        <v>158</v>
      </c>
    </row>
    <row r="5" spans="1:33" x14ac:dyDescent="0.25">
      <c r="C5" s="122">
        <v>2017</v>
      </c>
      <c r="D5" s="122">
        <v>2017</v>
      </c>
      <c r="E5" s="122">
        <v>2016</v>
      </c>
      <c r="F5" s="122">
        <v>2016</v>
      </c>
      <c r="G5" s="122">
        <v>2015</v>
      </c>
      <c r="H5" s="122">
        <v>2015</v>
      </c>
      <c r="I5" s="122">
        <v>2014</v>
      </c>
      <c r="J5" s="122">
        <v>2014</v>
      </c>
      <c r="K5" s="122">
        <v>2013</v>
      </c>
      <c r="L5" s="122">
        <v>2013</v>
      </c>
      <c r="M5" s="122">
        <v>2012</v>
      </c>
      <c r="N5" s="118"/>
      <c r="O5" s="229">
        <v>2012</v>
      </c>
      <c r="P5" s="229">
        <v>2011</v>
      </c>
      <c r="Q5" s="390"/>
      <c r="T5" s="122">
        <v>2017</v>
      </c>
      <c r="U5" s="122">
        <v>2017</v>
      </c>
      <c r="V5" s="122">
        <v>2016</v>
      </c>
      <c r="W5" s="122">
        <v>2016</v>
      </c>
      <c r="X5" s="122">
        <v>2015</v>
      </c>
      <c r="Y5" s="122">
        <v>2015</v>
      </c>
      <c r="Z5" s="122">
        <v>2014</v>
      </c>
      <c r="AA5" s="122">
        <v>2014</v>
      </c>
      <c r="AB5" s="122">
        <v>2013</v>
      </c>
      <c r="AC5" s="122">
        <v>2013</v>
      </c>
      <c r="AD5" s="122">
        <v>2012</v>
      </c>
      <c r="AE5" s="122">
        <v>2012</v>
      </c>
      <c r="AF5" s="87">
        <v>2011</v>
      </c>
      <c r="AG5" s="392"/>
    </row>
    <row r="6" spans="1:33" x14ac:dyDescent="0.25">
      <c r="M6" s="118"/>
      <c r="N6" s="118"/>
      <c r="O6" s="164"/>
      <c r="P6" s="165"/>
      <c r="Q6" s="165"/>
    </row>
    <row r="7" spans="1:33" x14ac:dyDescent="0.25">
      <c r="A7" s="100" t="s">
        <v>98</v>
      </c>
      <c r="B7" s="101"/>
      <c r="C7" s="292">
        <v>26</v>
      </c>
      <c r="D7" s="172">
        <v>21</v>
      </c>
      <c r="E7" s="172">
        <v>16</v>
      </c>
      <c r="F7" s="172">
        <v>18</v>
      </c>
      <c r="G7" s="172">
        <v>22</v>
      </c>
      <c r="H7" s="172">
        <v>16</v>
      </c>
      <c r="I7" s="168">
        <v>18</v>
      </c>
      <c r="J7" s="168">
        <v>16</v>
      </c>
      <c r="K7" s="169">
        <v>15</v>
      </c>
      <c r="L7" s="170">
        <v>14</v>
      </c>
      <c r="M7" s="169">
        <v>17</v>
      </c>
      <c r="N7" s="165"/>
      <c r="O7" s="230">
        <v>22</v>
      </c>
      <c r="P7" s="231">
        <v>21</v>
      </c>
      <c r="Q7" s="231">
        <v>18</v>
      </c>
      <c r="S7" s="119" t="s">
        <v>122</v>
      </c>
      <c r="T7" s="119"/>
      <c r="U7" s="154"/>
      <c r="V7" s="119"/>
      <c r="W7" s="119"/>
      <c r="X7" s="119"/>
      <c r="Y7" s="119"/>
      <c r="Z7" s="119"/>
      <c r="AA7" s="119"/>
      <c r="AB7" s="119"/>
      <c r="AC7" s="154"/>
      <c r="AD7" s="119"/>
    </row>
    <row r="8" spans="1:33" x14ac:dyDescent="0.25">
      <c r="A8" s="100" t="s">
        <v>113</v>
      </c>
      <c r="B8" s="101"/>
      <c r="C8" s="172">
        <v>5</v>
      </c>
      <c r="D8" s="172">
        <v>5</v>
      </c>
      <c r="E8" s="172">
        <v>5</v>
      </c>
      <c r="F8" s="172">
        <v>5</v>
      </c>
      <c r="G8" s="169">
        <v>5</v>
      </c>
      <c r="H8" s="171">
        <v>4</v>
      </c>
      <c r="I8" s="169">
        <v>5</v>
      </c>
      <c r="J8" s="171">
        <v>4</v>
      </c>
      <c r="K8" s="169">
        <v>5</v>
      </c>
      <c r="L8" s="171">
        <v>4</v>
      </c>
      <c r="M8" s="206">
        <v>6</v>
      </c>
      <c r="N8" s="175"/>
      <c r="O8" s="231">
        <v>5</v>
      </c>
      <c r="P8" s="231">
        <v>5</v>
      </c>
      <c r="Q8" s="231">
        <v>5</v>
      </c>
    </row>
    <row r="9" spans="1:33" x14ac:dyDescent="0.25">
      <c r="A9" s="100" t="s">
        <v>17</v>
      </c>
      <c r="B9" s="101"/>
      <c r="C9" s="172">
        <v>88</v>
      </c>
      <c r="D9" s="292">
        <v>98</v>
      </c>
      <c r="E9" s="172">
        <v>75</v>
      </c>
      <c r="F9" s="172">
        <v>91</v>
      </c>
      <c r="G9" s="172">
        <v>93</v>
      </c>
      <c r="H9" s="172">
        <v>83</v>
      </c>
      <c r="I9" s="172">
        <v>97</v>
      </c>
      <c r="J9" s="168">
        <v>78</v>
      </c>
      <c r="K9" s="171">
        <v>63</v>
      </c>
      <c r="L9" s="169">
        <v>65</v>
      </c>
      <c r="M9" s="169">
        <v>79</v>
      </c>
      <c r="N9" s="165"/>
      <c r="O9" s="230">
        <v>112</v>
      </c>
      <c r="P9" s="231">
        <v>89</v>
      </c>
      <c r="Q9" s="231">
        <v>83</v>
      </c>
      <c r="W9" s="163" t="s">
        <v>124</v>
      </c>
      <c r="X9" s="163" t="s">
        <v>124</v>
      </c>
      <c r="Y9" s="163" t="s">
        <v>124</v>
      </c>
      <c r="Z9" s="163" t="s">
        <v>124</v>
      </c>
      <c r="AA9" s="163" t="s">
        <v>124</v>
      </c>
      <c r="AB9" s="163" t="s">
        <v>124</v>
      </c>
      <c r="AC9" s="163" t="s">
        <v>124</v>
      </c>
      <c r="AD9" s="163" t="s">
        <v>124</v>
      </c>
    </row>
    <row r="10" spans="1:33" x14ac:dyDescent="0.25">
      <c r="A10" s="102"/>
      <c r="B10" s="103"/>
      <c r="C10" s="164"/>
      <c r="D10" s="164"/>
      <c r="E10" s="164"/>
      <c r="F10" s="164"/>
      <c r="G10" s="103"/>
      <c r="H10" s="103"/>
      <c r="I10" s="164"/>
      <c r="J10" s="164"/>
      <c r="K10" s="164"/>
      <c r="L10" s="165"/>
      <c r="M10" s="165"/>
      <c r="N10" s="165"/>
      <c r="O10" s="164"/>
      <c r="P10" s="165"/>
      <c r="Q10" s="165"/>
      <c r="S10" s="120" t="s">
        <v>114</v>
      </c>
      <c r="T10" s="85">
        <v>1</v>
      </c>
      <c r="U10" s="146"/>
      <c r="V10" s="146"/>
      <c r="W10" s="146"/>
      <c r="X10" s="146"/>
      <c r="Y10" s="146"/>
      <c r="Z10" s="146"/>
      <c r="AA10" s="146"/>
      <c r="AB10" s="85">
        <v>1</v>
      </c>
      <c r="AC10" s="146"/>
      <c r="AD10" s="85">
        <v>1</v>
      </c>
      <c r="AE10" s="85">
        <v>1</v>
      </c>
      <c r="AF10" s="85">
        <v>1</v>
      </c>
      <c r="AG10" s="206">
        <v>2</v>
      </c>
    </row>
    <row r="11" spans="1:33" x14ac:dyDescent="0.25">
      <c r="A11" s="100" t="s">
        <v>102</v>
      </c>
      <c r="B11" s="101"/>
      <c r="C11" s="172">
        <v>1803</v>
      </c>
      <c r="D11" s="172">
        <v>1792</v>
      </c>
      <c r="E11" s="172">
        <v>1773</v>
      </c>
      <c r="F11" s="172">
        <v>1808</v>
      </c>
      <c r="G11" s="245">
        <v>1841</v>
      </c>
      <c r="H11" s="172">
        <v>1681</v>
      </c>
      <c r="I11" s="172">
        <v>1748</v>
      </c>
      <c r="J11" s="166">
        <v>1673</v>
      </c>
      <c r="K11" s="172">
        <v>1799</v>
      </c>
      <c r="L11" s="167">
        <v>1707</v>
      </c>
      <c r="M11" s="173">
        <v>1774</v>
      </c>
      <c r="N11" s="233"/>
      <c r="O11" s="231">
        <v>1926</v>
      </c>
      <c r="P11" s="230">
        <v>1973</v>
      </c>
      <c r="Q11" s="231">
        <v>1913</v>
      </c>
      <c r="S11" s="120" t="s">
        <v>115</v>
      </c>
      <c r="T11" s="146"/>
      <c r="U11" s="85">
        <v>1</v>
      </c>
      <c r="V11" s="85">
        <v>1</v>
      </c>
      <c r="W11" s="85">
        <v>2</v>
      </c>
      <c r="X11" s="85">
        <v>1</v>
      </c>
      <c r="Y11" s="146"/>
      <c r="Z11" s="146"/>
      <c r="AA11" s="146"/>
      <c r="AB11" s="85">
        <v>1</v>
      </c>
      <c r="AC11" s="85">
        <v>1</v>
      </c>
      <c r="AD11" s="146"/>
      <c r="AE11" s="206">
        <v>3</v>
      </c>
      <c r="AF11" s="85">
        <v>3</v>
      </c>
      <c r="AG11" s="85">
        <v>2</v>
      </c>
    </row>
    <row r="12" spans="1:33" x14ac:dyDescent="0.25">
      <c r="A12" s="96"/>
      <c r="B12" s="23"/>
      <c r="C12" s="176"/>
      <c r="D12" s="176"/>
      <c r="E12" s="176"/>
      <c r="F12" s="23"/>
      <c r="G12" s="23"/>
      <c r="H12" s="23"/>
      <c r="I12" s="23"/>
      <c r="J12" s="23"/>
      <c r="K12" s="23"/>
      <c r="L12" s="23"/>
      <c r="M12" s="23"/>
      <c r="O12" s="23"/>
      <c r="P12" s="23"/>
      <c r="Q12" s="23"/>
      <c r="S12" s="120" t="s">
        <v>116</v>
      </c>
      <c r="T12" s="85">
        <v>2</v>
      </c>
      <c r="U12" s="146"/>
      <c r="V12" s="85">
        <v>1</v>
      </c>
      <c r="W12" s="85">
        <v>2</v>
      </c>
      <c r="X12" s="85">
        <v>3</v>
      </c>
      <c r="Y12" s="85">
        <v>1</v>
      </c>
      <c r="Z12" s="206">
        <v>4</v>
      </c>
      <c r="AA12" s="85">
        <v>2</v>
      </c>
      <c r="AB12" s="85">
        <v>1</v>
      </c>
      <c r="AC12" s="146"/>
      <c r="AD12" s="85">
        <v>2</v>
      </c>
      <c r="AE12" s="85">
        <v>2</v>
      </c>
      <c r="AF12" s="206">
        <v>4</v>
      </c>
      <c r="AG12" s="85">
        <v>1</v>
      </c>
    </row>
    <row r="13" spans="1:33" x14ac:dyDescent="0.25">
      <c r="A13" s="97" t="s">
        <v>96</v>
      </c>
      <c r="C13" s="163" t="s">
        <v>124</v>
      </c>
      <c r="D13" s="123" t="s">
        <v>124</v>
      </c>
      <c r="E13" s="163" t="s">
        <v>124</v>
      </c>
      <c r="F13" s="123" t="s">
        <v>124</v>
      </c>
      <c r="G13" s="123" t="s">
        <v>124</v>
      </c>
      <c r="H13" s="123" t="s">
        <v>124</v>
      </c>
      <c r="I13" s="123" t="s">
        <v>124</v>
      </c>
      <c r="J13" s="123" t="s">
        <v>124</v>
      </c>
      <c r="K13" s="123" t="s">
        <v>124</v>
      </c>
      <c r="L13" s="123" t="s">
        <v>124</v>
      </c>
      <c r="M13" s="123" t="s">
        <v>124</v>
      </c>
      <c r="N13" s="235"/>
      <c r="O13" s="227"/>
      <c r="P13" s="241" t="s">
        <v>215</v>
      </c>
      <c r="Q13" s="227"/>
      <c r="S13" s="120" t="s">
        <v>117</v>
      </c>
      <c r="T13" s="85">
        <v>1</v>
      </c>
      <c r="U13" s="206">
        <v>4</v>
      </c>
      <c r="V13" s="85">
        <v>2</v>
      </c>
      <c r="W13" s="146"/>
      <c r="X13" s="85">
        <v>2</v>
      </c>
      <c r="Y13" s="85">
        <v>1</v>
      </c>
      <c r="Z13" s="152">
        <v>1</v>
      </c>
      <c r="AA13" s="146"/>
      <c r="AB13" s="85">
        <v>1</v>
      </c>
      <c r="AC13" s="85">
        <v>1</v>
      </c>
      <c r="AD13" s="85">
        <v>1</v>
      </c>
      <c r="AE13" s="85">
        <v>1</v>
      </c>
      <c r="AF13" s="146"/>
      <c r="AG13" s="85">
        <v>2</v>
      </c>
    </row>
    <row r="14" spans="1:33" ht="14.45" customHeight="1" x14ac:dyDescent="0.25">
      <c r="S14" s="120" t="s">
        <v>118</v>
      </c>
      <c r="T14" s="85">
        <v>3</v>
      </c>
      <c r="U14" s="85">
        <v>2</v>
      </c>
      <c r="V14" s="206">
        <v>4</v>
      </c>
      <c r="W14" s="85">
        <v>3</v>
      </c>
      <c r="X14" s="85">
        <v>2</v>
      </c>
      <c r="Y14" s="85">
        <v>2</v>
      </c>
      <c r="Z14" s="146"/>
      <c r="AA14" s="85">
        <v>2</v>
      </c>
      <c r="AB14" s="152">
        <v>2</v>
      </c>
      <c r="AC14" s="85">
        <v>3</v>
      </c>
      <c r="AD14" s="85">
        <v>3</v>
      </c>
      <c r="AE14" s="85">
        <v>2</v>
      </c>
      <c r="AF14" s="206">
        <v>4</v>
      </c>
      <c r="AG14" s="85">
        <v>1</v>
      </c>
    </row>
    <row r="15" spans="1:33" ht="14.45" customHeight="1" x14ac:dyDescent="0.25">
      <c r="A15" s="85" t="s">
        <v>19</v>
      </c>
      <c r="B15" s="158" t="s">
        <v>148</v>
      </c>
      <c r="C15" s="217">
        <v>2154</v>
      </c>
      <c r="D15" s="162"/>
      <c r="E15" s="162"/>
      <c r="F15" s="216">
        <v>2075</v>
      </c>
      <c r="G15" s="158">
        <v>1857</v>
      </c>
      <c r="H15" s="158"/>
      <c r="I15" s="216">
        <v>1908</v>
      </c>
      <c r="J15" s="217">
        <v>1674</v>
      </c>
      <c r="K15" s="217">
        <v>1639</v>
      </c>
      <c r="L15" s="162">
        <v>1569</v>
      </c>
      <c r="M15" s="85"/>
      <c r="N15" s="175"/>
      <c r="O15" s="223"/>
      <c r="P15" s="223"/>
      <c r="Q15" s="223"/>
      <c r="S15" s="120" t="s">
        <v>119</v>
      </c>
      <c r="T15" s="85">
        <v>2</v>
      </c>
      <c r="U15" s="85">
        <v>2</v>
      </c>
      <c r="V15" s="85">
        <v>2</v>
      </c>
      <c r="W15" s="211">
        <v>1</v>
      </c>
      <c r="X15" s="85">
        <v>2</v>
      </c>
      <c r="Y15" s="85">
        <v>2</v>
      </c>
      <c r="Z15" s="211">
        <v>1</v>
      </c>
      <c r="AA15" s="206">
        <v>4</v>
      </c>
      <c r="AB15" s="152">
        <v>3</v>
      </c>
      <c r="AC15" s="85">
        <v>2</v>
      </c>
      <c r="AD15" s="211">
        <v>1</v>
      </c>
      <c r="AE15" s="152">
        <v>3</v>
      </c>
      <c r="AF15" s="85">
        <v>3</v>
      </c>
      <c r="AG15" s="85">
        <v>3</v>
      </c>
    </row>
    <row r="16" spans="1:33" ht="14.45" customHeight="1" x14ac:dyDescent="0.25">
      <c r="A16" s="85" t="s">
        <v>20</v>
      </c>
      <c r="B16" s="141" t="s">
        <v>166</v>
      </c>
      <c r="C16" s="248">
        <v>1913</v>
      </c>
      <c r="D16" s="248">
        <v>1875</v>
      </c>
      <c r="E16" s="159">
        <v>1713</v>
      </c>
      <c r="F16" s="141"/>
      <c r="G16" s="215">
        <v>1776</v>
      </c>
      <c r="H16" s="141">
        <v>1700</v>
      </c>
      <c r="I16" s="141">
        <v>1519</v>
      </c>
      <c r="J16" s="159"/>
      <c r="K16" s="160"/>
      <c r="L16" s="160"/>
      <c r="M16" s="160"/>
      <c r="N16" s="236"/>
      <c r="O16" s="221"/>
      <c r="P16" s="221"/>
      <c r="Q16" s="221"/>
      <c r="S16" s="120" t="s">
        <v>120</v>
      </c>
      <c r="T16" s="85">
        <v>2</v>
      </c>
      <c r="U16" s="85">
        <v>2</v>
      </c>
      <c r="V16" s="85">
        <v>2</v>
      </c>
      <c r="W16" s="85">
        <v>3</v>
      </c>
      <c r="X16" s="85">
        <v>4</v>
      </c>
      <c r="Y16" s="85">
        <v>4</v>
      </c>
      <c r="Z16" s="206">
        <v>6</v>
      </c>
      <c r="AA16" s="146"/>
      <c r="AB16" s="85">
        <v>1</v>
      </c>
      <c r="AC16" s="85">
        <v>2</v>
      </c>
      <c r="AD16" s="85">
        <v>1</v>
      </c>
      <c r="AE16" s="152">
        <v>4</v>
      </c>
      <c r="AF16" s="85">
        <v>2</v>
      </c>
      <c r="AG16" s="85">
        <v>1</v>
      </c>
    </row>
    <row r="17" spans="1:33" ht="14.45" customHeight="1" x14ac:dyDescent="0.25">
      <c r="A17" s="85" t="s">
        <v>21</v>
      </c>
      <c r="B17" s="88" t="s">
        <v>45</v>
      </c>
      <c r="C17" s="161">
        <v>1906</v>
      </c>
      <c r="D17" s="161">
        <v>1879</v>
      </c>
      <c r="E17" s="161">
        <v>1924</v>
      </c>
      <c r="F17" s="218">
        <v>1996</v>
      </c>
      <c r="G17" s="218">
        <v>1988</v>
      </c>
      <c r="H17" s="218">
        <v>1980</v>
      </c>
      <c r="I17" s="218">
        <v>1918</v>
      </c>
      <c r="J17" s="249">
        <v>1904</v>
      </c>
      <c r="K17" s="161">
        <v>1881</v>
      </c>
      <c r="L17" s="161">
        <v>1885</v>
      </c>
      <c r="M17" s="208">
        <v>1979</v>
      </c>
      <c r="N17" s="237"/>
      <c r="O17" s="222">
        <v>2016</v>
      </c>
      <c r="P17" s="222">
        <v>1994</v>
      </c>
      <c r="Q17" s="222">
        <v>2006</v>
      </c>
      <c r="S17" s="120" t="s">
        <v>121</v>
      </c>
      <c r="T17" s="206">
        <v>6</v>
      </c>
      <c r="U17" s="85">
        <v>2</v>
      </c>
      <c r="V17" s="85">
        <v>2</v>
      </c>
      <c r="W17" s="159">
        <v>4</v>
      </c>
      <c r="X17" s="159">
        <v>4</v>
      </c>
      <c r="Y17" s="159">
        <v>4</v>
      </c>
      <c r="Z17" s="152">
        <v>3</v>
      </c>
      <c r="AA17" s="152">
        <v>3</v>
      </c>
      <c r="AB17" s="85">
        <v>2</v>
      </c>
      <c r="AC17" s="146"/>
      <c r="AD17" s="85">
        <v>1</v>
      </c>
      <c r="AE17" s="152">
        <v>2</v>
      </c>
      <c r="AF17" s="85">
        <v>2</v>
      </c>
      <c r="AG17" s="85">
        <v>1</v>
      </c>
    </row>
    <row r="18" spans="1:33" ht="14.45" customHeight="1" x14ac:dyDescent="0.25">
      <c r="A18" s="85" t="s">
        <v>22</v>
      </c>
      <c r="B18" s="84" t="s">
        <v>174</v>
      </c>
      <c r="C18" s="248">
        <v>1828</v>
      </c>
      <c r="D18" s="248">
        <v>1785</v>
      </c>
      <c r="E18" s="85"/>
      <c r="F18" s="84">
        <v>1498</v>
      </c>
      <c r="G18" s="215">
        <v>1524</v>
      </c>
      <c r="H18" s="84">
        <v>1500</v>
      </c>
      <c r="I18" s="150">
        <v>1388</v>
      </c>
      <c r="J18" s="161"/>
      <c r="K18" s="161"/>
      <c r="L18" s="161"/>
      <c r="M18" s="161"/>
      <c r="N18" s="240"/>
      <c r="O18" s="225"/>
      <c r="P18" s="225"/>
      <c r="Q18" s="225"/>
      <c r="S18" s="120" t="s">
        <v>150</v>
      </c>
      <c r="T18" s="206">
        <v>4</v>
      </c>
      <c r="U18" s="159">
        <v>3</v>
      </c>
      <c r="V18" s="85">
        <v>1</v>
      </c>
      <c r="W18" s="85">
        <v>1</v>
      </c>
      <c r="X18" s="85">
        <v>1</v>
      </c>
      <c r="Y18" s="85">
        <v>1</v>
      </c>
      <c r="Z18" s="146"/>
      <c r="AA18" s="85">
        <v>2</v>
      </c>
      <c r="AB18" s="146"/>
      <c r="AC18" s="152">
        <v>1</v>
      </c>
      <c r="AD18" s="152"/>
      <c r="AE18" s="152"/>
      <c r="AF18" s="152"/>
      <c r="AG18" s="152"/>
    </row>
    <row r="19" spans="1:33" ht="14.45" customHeight="1" x14ac:dyDescent="0.25">
      <c r="A19" s="85" t="s">
        <v>23</v>
      </c>
      <c r="B19" s="95" t="s">
        <v>46</v>
      </c>
      <c r="C19" s="160">
        <v>1770</v>
      </c>
      <c r="D19" s="160"/>
      <c r="E19" s="160">
        <v>1809</v>
      </c>
      <c r="F19" s="95"/>
      <c r="G19" s="95">
        <v>1818</v>
      </c>
      <c r="H19" s="95">
        <v>1883</v>
      </c>
      <c r="I19" s="95">
        <v>1870</v>
      </c>
      <c r="J19" s="160">
        <v>1909</v>
      </c>
      <c r="K19" s="219">
        <v>1913</v>
      </c>
      <c r="L19" s="160"/>
      <c r="M19" s="160"/>
      <c r="N19" s="236"/>
      <c r="O19" s="220"/>
      <c r="P19" s="221">
        <v>1983</v>
      </c>
      <c r="Q19" s="221">
        <v>1994</v>
      </c>
      <c r="S19" s="120" t="s">
        <v>240</v>
      </c>
      <c r="T19" s="206">
        <v>1</v>
      </c>
      <c r="U19" s="146"/>
      <c r="V19" s="206">
        <v>1</v>
      </c>
      <c r="W19" s="212"/>
      <c r="X19" s="212"/>
      <c r="Y19" s="212"/>
      <c r="Z19" s="212"/>
      <c r="AA19" s="212"/>
      <c r="AB19" s="212"/>
      <c r="AC19" s="212"/>
      <c r="AD19" s="212"/>
      <c r="AE19" s="212"/>
      <c r="AF19" s="212"/>
      <c r="AG19" s="212"/>
    </row>
    <row r="20" spans="1:33" ht="14.45" customHeight="1" x14ac:dyDescent="0.25">
      <c r="A20" s="85" t="s">
        <v>24</v>
      </c>
      <c r="B20" s="84" t="s">
        <v>53</v>
      </c>
      <c r="C20" s="248">
        <v>1763</v>
      </c>
      <c r="D20" s="85"/>
      <c r="E20" s="85"/>
      <c r="F20" s="84"/>
      <c r="G20" s="84"/>
      <c r="H20" s="84"/>
      <c r="I20" s="84"/>
      <c r="J20" s="85"/>
      <c r="K20" s="85"/>
      <c r="L20" s="85"/>
      <c r="M20" s="85"/>
      <c r="N20" s="175"/>
      <c r="O20" s="221">
        <v>1699</v>
      </c>
      <c r="P20" s="221">
        <v>1653</v>
      </c>
      <c r="Q20" s="223"/>
      <c r="S20" s="120" t="s">
        <v>266</v>
      </c>
      <c r="T20" s="85">
        <v>2</v>
      </c>
      <c r="U20" s="206">
        <v>1</v>
      </c>
      <c r="V20" s="152"/>
      <c r="W20" s="152"/>
      <c r="X20" s="152"/>
      <c r="Y20" s="152"/>
      <c r="Z20" s="152"/>
      <c r="AA20" s="152"/>
      <c r="AB20" s="152"/>
      <c r="AC20" s="152"/>
      <c r="AD20" s="152"/>
      <c r="AE20" s="152"/>
      <c r="AF20" s="152"/>
      <c r="AG20" s="152"/>
    </row>
    <row r="21" spans="1:33" ht="14.45" customHeight="1" x14ac:dyDescent="0.25">
      <c r="A21" s="85" t="s">
        <v>25</v>
      </c>
      <c r="B21" s="84" t="s">
        <v>170</v>
      </c>
      <c r="C21" s="85">
        <v>1716</v>
      </c>
      <c r="D21" s="85"/>
      <c r="E21" s="248">
        <v>1765</v>
      </c>
      <c r="F21" s="84">
        <v>1722</v>
      </c>
      <c r="G21" s="215">
        <v>1747</v>
      </c>
      <c r="H21" s="84">
        <v>1590</v>
      </c>
      <c r="I21" s="207" t="s">
        <v>16</v>
      </c>
      <c r="J21" s="84"/>
      <c r="K21" s="84"/>
      <c r="L21" s="84"/>
      <c r="M21" s="84"/>
      <c r="O21" s="221"/>
      <c r="P21" s="224"/>
      <c r="Q21" s="224"/>
      <c r="S21" s="209" t="s">
        <v>107</v>
      </c>
      <c r="T21" s="210">
        <v>2</v>
      </c>
      <c r="U21" s="210">
        <v>4</v>
      </c>
      <c r="V21" s="146"/>
      <c r="W21" s="210">
        <v>3</v>
      </c>
      <c r="X21" s="212">
        <v>3</v>
      </c>
      <c r="Y21" s="212">
        <v>1</v>
      </c>
      <c r="Z21" s="212">
        <v>3</v>
      </c>
      <c r="AA21" s="210">
        <v>3</v>
      </c>
      <c r="AB21" s="210">
        <v>3</v>
      </c>
      <c r="AC21" s="210">
        <v>4</v>
      </c>
      <c r="AD21" s="213">
        <v>7</v>
      </c>
      <c r="AE21" s="210">
        <v>4</v>
      </c>
      <c r="AF21" s="212">
        <v>2</v>
      </c>
      <c r="AG21" s="210">
        <v>5</v>
      </c>
    </row>
    <row r="22" spans="1:33" ht="14.45" customHeight="1" x14ac:dyDescent="0.25">
      <c r="A22" s="85" t="s">
        <v>26</v>
      </c>
      <c r="B22" s="95" t="s">
        <v>99</v>
      </c>
      <c r="C22" s="160">
        <v>1678</v>
      </c>
      <c r="D22" s="160">
        <v>1672</v>
      </c>
      <c r="E22" s="248">
        <v>1684</v>
      </c>
      <c r="F22" s="84">
        <v>1645</v>
      </c>
      <c r="G22" s="95">
        <v>1644</v>
      </c>
      <c r="H22" s="95">
        <v>1640</v>
      </c>
      <c r="I22" s="95">
        <v>1638</v>
      </c>
      <c r="J22" s="217">
        <v>1648</v>
      </c>
      <c r="K22" s="160">
        <v>1592</v>
      </c>
      <c r="L22" s="207">
        <v>1643</v>
      </c>
      <c r="M22" s="207">
        <v>1639</v>
      </c>
      <c r="N22" s="239"/>
      <c r="O22" s="221">
        <v>1633</v>
      </c>
      <c r="P22" s="225"/>
      <c r="Q22" s="225"/>
      <c r="S22" s="269"/>
      <c r="T22" s="269"/>
      <c r="U22" s="270"/>
      <c r="V22" s="269"/>
      <c r="W22" s="270"/>
      <c r="X22" s="271"/>
      <c r="Y22" s="270"/>
      <c r="Z22" s="271"/>
      <c r="AA22" s="270"/>
      <c r="AB22" s="270"/>
      <c r="AC22" s="270"/>
      <c r="AD22" s="270"/>
      <c r="AE22" s="270"/>
      <c r="AF22" s="271"/>
      <c r="AG22" s="270"/>
    </row>
    <row r="23" spans="1:33" ht="14.45" customHeight="1" x14ac:dyDescent="0.25">
      <c r="A23" s="85" t="s">
        <v>27</v>
      </c>
      <c r="B23" s="304" t="s">
        <v>286</v>
      </c>
      <c r="C23" s="85">
        <v>1649</v>
      </c>
      <c r="D23" s="85"/>
      <c r="E23" s="85"/>
      <c r="F23" s="84"/>
      <c r="G23" s="84"/>
      <c r="H23" s="84"/>
      <c r="I23" s="84"/>
      <c r="J23" s="84"/>
      <c r="K23" s="84"/>
      <c r="L23" s="84"/>
      <c r="M23" s="84"/>
      <c r="O23" s="224"/>
      <c r="P23" s="224"/>
      <c r="Q23" s="224"/>
      <c r="S23" s="174"/>
      <c r="T23" s="174"/>
      <c r="U23" s="176"/>
      <c r="V23" s="174"/>
      <c r="W23" s="176"/>
      <c r="X23" s="174"/>
      <c r="Y23" s="174"/>
      <c r="Z23" s="175"/>
      <c r="AA23" s="176"/>
      <c r="AB23" s="176"/>
      <c r="AC23" s="176"/>
      <c r="AD23" s="175"/>
      <c r="AE23" s="176"/>
      <c r="AF23" s="176"/>
      <c r="AG23" s="176"/>
    </row>
    <row r="24" spans="1:33" ht="14.45" customHeight="1" x14ac:dyDescent="0.25">
      <c r="A24" s="85" t="s">
        <v>28</v>
      </c>
      <c r="B24" s="95" t="s">
        <v>55</v>
      </c>
      <c r="C24" s="160">
        <v>1549</v>
      </c>
      <c r="D24" s="160">
        <v>1544</v>
      </c>
      <c r="E24" s="160">
        <v>1523</v>
      </c>
      <c r="F24" s="95">
        <v>1519</v>
      </c>
      <c r="G24" s="95">
        <v>1512</v>
      </c>
      <c r="H24" s="95">
        <v>1478</v>
      </c>
      <c r="I24" s="95">
        <v>1596</v>
      </c>
      <c r="J24" s="217">
        <v>1620</v>
      </c>
      <c r="K24" s="207">
        <v>1545</v>
      </c>
      <c r="L24" s="160"/>
      <c r="M24" s="207">
        <v>1549</v>
      </c>
      <c r="N24" s="239"/>
      <c r="O24" s="221">
        <v>1555</v>
      </c>
      <c r="P24" s="221">
        <v>1551</v>
      </c>
      <c r="Q24" s="221">
        <v>1573</v>
      </c>
      <c r="S24" s="174"/>
      <c r="T24" s="174"/>
      <c r="U24" s="176"/>
      <c r="V24" s="174"/>
      <c r="W24" s="176"/>
      <c r="X24" s="174"/>
      <c r="Y24" s="174"/>
      <c r="Z24" s="175"/>
      <c r="AA24" s="176"/>
      <c r="AB24" s="176"/>
      <c r="AC24" s="176"/>
      <c r="AD24" s="175"/>
      <c r="AE24" s="176"/>
      <c r="AF24" s="176"/>
      <c r="AG24" s="176"/>
    </row>
    <row r="25" spans="1:33" ht="14.45" customHeight="1" x14ac:dyDescent="0.25">
      <c r="A25" s="85" t="s">
        <v>29</v>
      </c>
      <c r="B25" s="84" t="s">
        <v>282</v>
      </c>
      <c r="C25" s="85">
        <v>1525</v>
      </c>
      <c r="D25" s="85"/>
      <c r="E25" s="85"/>
      <c r="F25" s="84"/>
      <c r="G25" s="84"/>
      <c r="H25" s="84"/>
      <c r="I25" s="84"/>
      <c r="J25" s="84"/>
      <c r="K25" s="84"/>
      <c r="L25" s="84"/>
      <c r="M25" s="84"/>
      <c r="O25" s="224"/>
      <c r="P25" s="224"/>
      <c r="Q25" s="224"/>
    </row>
    <row r="26" spans="1:33" ht="14.45" customHeight="1" x14ac:dyDescent="0.25">
      <c r="A26" s="85" t="s">
        <v>30</v>
      </c>
      <c r="B26" s="141" t="s">
        <v>134</v>
      </c>
      <c r="C26" s="248">
        <v>1487</v>
      </c>
      <c r="D26" s="159">
        <v>1441</v>
      </c>
      <c r="E26" s="159">
        <v>1455</v>
      </c>
      <c r="F26" s="141">
        <v>1442</v>
      </c>
      <c r="G26" s="141">
        <v>1450</v>
      </c>
      <c r="H26" s="215">
        <v>1479</v>
      </c>
      <c r="I26" s="141">
        <v>1435</v>
      </c>
      <c r="J26" s="159">
        <v>1424</v>
      </c>
      <c r="K26" s="207">
        <v>1367</v>
      </c>
      <c r="L26" s="207">
        <v>1352</v>
      </c>
      <c r="M26" s="207" t="s">
        <v>16</v>
      </c>
      <c r="N26" s="239"/>
      <c r="O26" s="226"/>
      <c r="P26" s="226"/>
      <c r="Q26" s="226"/>
    </row>
    <row r="27" spans="1:33" ht="14.45" customHeight="1" x14ac:dyDescent="0.25">
      <c r="A27" s="85" t="s">
        <v>31</v>
      </c>
      <c r="B27" s="84" t="s">
        <v>252</v>
      </c>
      <c r="C27" s="248">
        <v>1482</v>
      </c>
      <c r="D27" s="85">
        <v>1303</v>
      </c>
      <c r="E27" s="85"/>
      <c r="F27" s="84"/>
      <c r="G27" s="84"/>
      <c r="H27" s="84"/>
      <c r="I27" s="84"/>
      <c r="J27" s="84"/>
      <c r="K27" s="84"/>
      <c r="L27" s="84"/>
      <c r="M27" s="84"/>
      <c r="O27" s="223"/>
      <c r="P27" s="221"/>
      <c r="Q27" s="223"/>
    </row>
    <row r="28" spans="1:33" ht="14.45" customHeight="1" x14ac:dyDescent="0.25">
      <c r="A28" s="85" t="s">
        <v>32</v>
      </c>
      <c r="B28" s="141" t="s">
        <v>175</v>
      </c>
      <c r="C28" s="159">
        <v>1476</v>
      </c>
      <c r="D28" s="159">
        <v>1462</v>
      </c>
      <c r="E28" s="248">
        <v>1481</v>
      </c>
      <c r="F28" s="215">
        <v>1471</v>
      </c>
      <c r="G28" s="215">
        <v>1469</v>
      </c>
      <c r="H28" s="141">
        <v>1408</v>
      </c>
      <c r="I28" s="148" t="s">
        <v>16</v>
      </c>
      <c r="J28" s="84"/>
      <c r="K28" s="84"/>
      <c r="L28" s="84"/>
      <c r="M28" s="84"/>
      <c r="O28" s="224"/>
      <c r="P28" s="224"/>
      <c r="Q28" s="224"/>
    </row>
    <row r="29" spans="1:33" ht="14.45" customHeight="1" x14ac:dyDescent="0.25">
      <c r="A29" s="85" t="s">
        <v>33</v>
      </c>
      <c r="B29" s="88" t="s">
        <v>51</v>
      </c>
      <c r="C29" s="161">
        <v>1466</v>
      </c>
      <c r="D29" s="161">
        <v>1550</v>
      </c>
      <c r="E29" s="161">
        <v>1550</v>
      </c>
      <c r="F29" s="88">
        <v>1560</v>
      </c>
      <c r="G29" s="88">
        <v>1564</v>
      </c>
      <c r="H29" s="88">
        <v>1558</v>
      </c>
      <c r="I29" s="88">
        <v>1596</v>
      </c>
      <c r="J29" s="161">
        <v>1620</v>
      </c>
      <c r="K29" s="161">
        <v>1612</v>
      </c>
      <c r="L29" s="249">
        <v>1628</v>
      </c>
      <c r="M29" s="208">
        <v>1618</v>
      </c>
      <c r="N29" s="237"/>
      <c r="O29" s="222">
        <v>1649</v>
      </c>
      <c r="P29" s="222">
        <v>1657</v>
      </c>
      <c r="Q29" s="222">
        <v>1652</v>
      </c>
    </row>
    <row r="30" spans="1:33" ht="14.45" customHeight="1" x14ac:dyDescent="0.25">
      <c r="A30" s="85" t="s">
        <v>34</v>
      </c>
      <c r="B30" s="84" t="s">
        <v>223</v>
      </c>
      <c r="C30" s="248">
        <v>1436</v>
      </c>
      <c r="D30" s="85"/>
      <c r="E30" s="85"/>
      <c r="F30" s="207" t="s">
        <v>162</v>
      </c>
      <c r="G30" s="84"/>
      <c r="H30" s="84"/>
      <c r="I30" s="84"/>
      <c r="J30" s="84"/>
      <c r="K30" s="84"/>
      <c r="L30" s="84"/>
      <c r="M30" s="84"/>
      <c r="O30" s="221"/>
      <c r="P30" s="223"/>
      <c r="Q30" s="223"/>
    </row>
    <row r="31" spans="1:33" ht="14.45" customHeight="1" x14ac:dyDescent="0.25">
      <c r="A31" s="85" t="s">
        <v>35</v>
      </c>
      <c r="B31" s="84" t="s">
        <v>111</v>
      </c>
      <c r="C31" s="85">
        <v>1410</v>
      </c>
      <c r="D31" s="85"/>
      <c r="E31" s="85"/>
      <c r="F31" s="84"/>
      <c r="G31" s="214">
        <v>1542</v>
      </c>
      <c r="H31" s="84"/>
      <c r="I31" s="84"/>
      <c r="J31" s="85"/>
      <c r="K31" s="85"/>
      <c r="L31" s="85"/>
      <c r="M31" s="85"/>
      <c r="N31" s="175"/>
      <c r="O31" s="221" t="s">
        <v>16</v>
      </c>
      <c r="P31" s="223"/>
      <c r="Q31" s="223"/>
    </row>
    <row r="32" spans="1:33" ht="14.45" customHeight="1" x14ac:dyDescent="0.25">
      <c r="A32" s="85" t="s">
        <v>36</v>
      </c>
      <c r="B32" s="84" t="s">
        <v>329</v>
      </c>
      <c r="C32" s="85">
        <v>1347</v>
      </c>
      <c r="D32" s="85"/>
      <c r="E32" s="85"/>
      <c r="F32" s="84"/>
      <c r="G32" s="84"/>
      <c r="H32" s="84"/>
      <c r="I32" s="84"/>
      <c r="J32" s="85"/>
      <c r="K32" s="85"/>
      <c r="L32" s="85"/>
      <c r="M32" s="85"/>
      <c r="N32" s="175"/>
      <c r="O32" s="221"/>
      <c r="P32" s="223"/>
      <c r="Q32" s="223"/>
    </row>
    <row r="33" spans="1:17" ht="14.45" customHeight="1" x14ac:dyDescent="0.25">
      <c r="A33" s="85" t="s">
        <v>37</v>
      </c>
      <c r="B33" s="84" t="s">
        <v>283</v>
      </c>
      <c r="C33" s="85">
        <v>1325</v>
      </c>
      <c r="D33" s="85"/>
      <c r="E33" s="85"/>
      <c r="F33" s="84"/>
      <c r="G33" s="84"/>
      <c r="H33" s="84"/>
      <c r="I33" s="84"/>
      <c r="J33" s="85"/>
      <c r="K33" s="85"/>
      <c r="L33" s="85"/>
      <c r="M33" s="85"/>
      <c r="N33" s="175"/>
      <c r="O33" s="221"/>
      <c r="P33" s="223"/>
      <c r="Q33" s="223"/>
    </row>
    <row r="34" spans="1:17" ht="14.45" customHeight="1" x14ac:dyDescent="0.25">
      <c r="A34" s="85" t="s">
        <v>38</v>
      </c>
      <c r="B34" s="88" t="s">
        <v>65</v>
      </c>
      <c r="C34" s="161">
        <v>1322</v>
      </c>
      <c r="D34" s="161">
        <v>1311</v>
      </c>
      <c r="E34" s="161">
        <v>1288</v>
      </c>
      <c r="F34" s="88">
        <v>1315</v>
      </c>
      <c r="G34" s="88">
        <v>1313</v>
      </c>
      <c r="H34" s="88">
        <v>1388</v>
      </c>
      <c r="I34" s="218">
        <v>1447</v>
      </c>
      <c r="J34" s="208">
        <v>1423</v>
      </c>
      <c r="K34" s="208">
        <v>1422</v>
      </c>
      <c r="L34" s="208">
        <v>1434</v>
      </c>
      <c r="M34" s="208">
        <v>1438</v>
      </c>
      <c r="N34" s="237"/>
      <c r="O34" s="222">
        <v>1442</v>
      </c>
      <c r="P34" s="222">
        <v>1450</v>
      </c>
      <c r="Q34" s="222" t="s">
        <v>16</v>
      </c>
    </row>
    <row r="35" spans="1:17" ht="14.45" customHeight="1" x14ac:dyDescent="0.25">
      <c r="A35" s="85" t="s">
        <v>62</v>
      </c>
      <c r="B35" s="88" t="s">
        <v>56</v>
      </c>
      <c r="C35" s="161">
        <v>1302</v>
      </c>
      <c r="D35" s="161">
        <v>1318</v>
      </c>
      <c r="E35" s="161">
        <v>1370</v>
      </c>
      <c r="F35" s="88">
        <v>1409</v>
      </c>
      <c r="G35" s="88">
        <v>1372</v>
      </c>
      <c r="H35" s="88">
        <v>1414</v>
      </c>
      <c r="I35" s="218">
        <v>1421</v>
      </c>
      <c r="J35" s="161">
        <v>1375</v>
      </c>
      <c r="K35" s="218">
        <v>1415</v>
      </c>
      <c r="L35" s="161">
        <v>1394</v>
      </c>
      <c r="M35" s="161">
        <v>1401</v>
      </c>
      <c r="N35" s="240"/>
      <c r="O35" s="222">
        <v>1400</v>
      </c>
      <c r="P35" s="222">
        <v>1401</v>
      </c>
      <c r="Q35" s="222">
        <v>1415</v>
      </c>
    </row>
    <row r="36" spans="1:17" ht="14.45" customHeight="1" x14ac:dyDescent="0.25">
      <c r="A36" s="85" t="s">
        <v>63</v>
      </c>
      <c r="B36" s="84" t="s">
        <v>336</v>
      </c>
      <c r="C36" s="85">
        <v>1272</v>
      </c>
      <c r="D36" s="161"/>
      <c r="E36" s="161"/>
      <c r="F36" s="88"/>
      <c r="G36" s="88"/>
      <c r="H36" s="88"/>
      <c r="I36" s="84"/>
      <c r="J36" s="85"/>
      <c r="K36" s="85"/>
      <c r="L36" s="161"/>
      <c r="M36" s="161"/>
      <c r="N36" s="240"/>
      <c r="O36" s="222"/>
      <c r="P36" s="222"/>
      <c r="Q36" s="222"/>
    </row>
    <row r="37" spans="1:17" ht="14.45" customHeight="1" x14ac:dyDescent="0.25">
      <c r="A37" s="85" t="s">
        <v>67</v>
      </c>
      <c r="B37" s="84" t="s">
        <v>285</v>
      </c>
      <c r="C37" s="85">
        <v>1172</v>
      </c>
      <c r="D37" s="161"/>
      <c r="E37" s="161"/>
      <c r="F37" s="88"/>
      <c r="G37" s="88"/>
      <c r="H37" s="88"/>
      <c r="I37" s="84"/>
      <c r="J37" s="85"/>
      <c r="K37" s="85"/>
      <c r="L37" s="161"/>
      <c r="M37" s="161"/>
      <c r="N37" s="240"/>
      <c r="O37" s="222"/>
      <c r="P37" s="222"/>
      <c r="Q37" s="222"/>
    </row>
    <row r="38" spans="1:17" ht="14.45" customHeight="1" x14ac:dyDescent="0.25">
      <c r="A38" s="85" t="s">
        <v>80</v>
      </c>
      <c r="B38" s="84" t="s">
        <v>217</v>
      </c>
      <c r="C38" s="85">
        <v>1135</v>
      </c>
      <c r="D38" s="85">
        <v>1181</v>
      </c>
      <c r="E38" s="248">
        <v>1310</v>
      </c>
      <c r="F38" s="84"/>
      <c r="G38" s="207">
        <v>1100</v>
      </c>
      <c r="H38" s="84"/>
      <c r="I38" s="84"/>
      <c r="J38" s="85"/>
      <c r="K38" s="85"/>
      <c r="L38" s="148"/>
      <c r="M38" s="85"/>
      <c r="N38" s="175"/>
      <c r="O38" s="223"/>
      <c r="P38" s="221"/>
      <c r="Q38" s="223"/>
    </row>
    <row r="39" spans="1:17" ht="14.45" customHeight="1" x14ac:dyDescent="0.25">
      <c r="A39" s="85" t="s">
        <v>81</v>
      </c>
      <c r="B39" s="84" t="s">
        <v>284</v>
      </c>
      <c r="C39" s="207" t="s">
        <v>162</v>
      </c>
      <c r="D39" s="85"/>
      <c r="E39" s="84"/>
      <c r="F39" s="84"/>
      <c r="G39" s="207"/>
      <c r="H39" s="84"/>
      <c r="I39" s="84"/>
      <c r="J39" s="85"/>
      <c r="K39" s="85"/>
      <c r="L39" s="148"/>
      <c r="M39" s="85"/>
      <c r="N39" s="175"/>
      <c r="O39" s="223"/>
      <c r="P39" s="221"/>
      <c r="Q39" s="223"/>
    </row>
    <row r="40" spans="1:17" ht="14.45" customHeight="1" x14ac:dyDescent="0.25">
      <c r="A40" s="85" t="s">
        <v>82</v>
      </c>
      <c r="B40" s="84" t="s">
        <v>264</v>
      </c>
      <c r="C40" s="207" t="s">
        <v>162</v>
      </c>
      <c r="D40" s="207" t="s">
        <v>162</v>
      </c>
      <c r="E40" s="85"/>
      <c r="F40" s="84"/>
      <c r="G40" s="84"/>
      <c r="H40" s="84"/>
      <c r="I40" s="84"/>
      <c r="J40" s="84"/>
      <c r="K40" s="84"/>
      <c r="L40" s="84"/>
      <c r="M40" s="84"/>
      <c r="O40" s="223"/>
      <c r="P40" s="221"/>
      <c r="Q40" s="223"/>
    </row>
    <row r="41" spans="1:17" ht="14.45" customHeight="1" x14ac:dyDescent="0.25">
      <c r="A41" s="176"/>
    </row>
    <row r="42" spans="1:17" ht="14.45" customHeight="1" x14ac:dyDescent="0.25"/>
    <row r="43" spans="1:17" ht="14.45" customHeight="1" x14ac:dyDescent="0.25">
      <c r="A43" s="85" t="s">
        <v>93</v>
      </c>
      <c r="B43" s="84" t="s">
        <v>40</v>
      </c>
      <c r="C43" s="85"/>
      <c r="D43" s="85"/>
      <c r="E43" s="85"/>
      <c r="F43" s="84"/>
      <c r="G43" s="84"/>
      <c r="H43" s="84"/>
      <c r="I43" s="84"/>
      <c r="J43" s="85"/>
      <c r="K43" s="85"/>
      <c r="L43" s="148"/>
      <c r="M43" s="85"/>
      <c r="N43" s="175"/>
      <c r="O43" s="223"/>
      <c r="P43" s="221">
        <v>2164</v>
      </c>
      <c r="Q43" s="223"/>
    </row>
    <row r="44" spans="1:17" ht="14.45" customHeight="1" x14ac:dyDescent="0.25">
      <c r="A44" s="85" t="s">
        <v>94</v>
      </c>
      <c r="B44" s="141" t="s">
        <v>129</v>
      </c>
      <c r="C44" s="159"/>
      <c r="D44" s="159"/>
      <c r="E44" s="159"/>
      <c r="F44" s="141"/>
      <c r="G44" s="141"/>
      <c r="H44" s="141"/>
      <c r="I44" s="141"/>
      <c r="J44" s="159"/>
      <c r="K44" s="159"/>
      <c r="L44" s="159"/>
      <c r="M44" s="85">
        <v>2158</v>
      </c>
      <c r="N44" s="175"/>
      <c r="O44" s="223"/>
      <c r="P44" s="223"/>
      <c r="Q44" s="223"/>
    </row>
    <row r="45" spans="1:17" ht="14.45" customHeight="1" x14ac:dyDescent="0.25">
      <c r="A45" s="85" t="s">
        <v>95</v>
      </c>
      <c r="B45" s="84" t="s">
        <v>90</v>
      </c>
      <c r="C45" s="85"/>
      <c r="D45" s="85"/>
      <c r="E45" s="85"/>
      <c r="F45" s="84"/>
      <c r="G45" s="84"/>
      <c r="H45" s="84"/>
      <c r="I45" s="84"/>
      <c r="J45" s="85"/>
      <c r="K45" s="85"/>
      <c r="L45" s="85"/>
      <c r="M45" s="85"/>
      <c r="N45" s="175"/>
      <c r="O45" s="221">
        <v>2154</v>
      </c>
      <c r="P45" s="223"/>
      <c r="Q45" s="223"/>
    </row>
    <row r="46" spans="1:17" ht="14.45" customHeight="1" x14ac:dyDescent="0.25">
      <c r="A46" s="85" t="s">
        <v>224</v>
      </c>
      <c r="B46" s="84" t="s">
        <v>78</v>
      </c>
      <c r="C46" s="85"/>
      <c r="D46" s="85"/>
      <c r="E46" s="85"/>
      <c r="F46" s="84"/>
      <c r="G46" s="84"/>
      <c r="H46" s="84"/>
      <c r="I46" s="84"/>
      <c r="J46" s="85"/>
      <c r="K46" s="85"/>
      <c r="L46" s="85"/>
      <c r="M46" s="85"/>
      <c r="N46" s="175"/>
      <c r="O46" s="223"/>
      <c r="P46" s="223"/>
      <c r="Q46" s="221">
        <v>2125</v>
      </c>
    </row>
    <row r="47" spans="1:17" ht="14.45" customHeight="1" x14ac:dyDescent="0.25">
      <c r="A47" s="85" t="s">
        <v>101</v>
      </c>
      <c r="B47" s="141" t="s">
        <v>131</v>
      </c>
      <c r="C47" s="159"/>
      <c r="D47" s="159"/>
      <c r="E47" s="159"/>
      <c r="F47" s="215">
        <v>2069</v>
      </c>
      <c r="G47" s="215">
        <v>1959</v>
      </c>
      <c r="H47" s="141"/>
      <c r="I47" s="215">
        <v>1929</v>
      </c>
      <c r="J47" s="159">
        <v>1758</v>
      </c>
      <c r="K47" s="159">
        <v>1764</v>
      </c>
      <c r="L47" s="248">
        <v>1775</v>
      </c>
      <c r="M47" s="85">
        <v>1726</v>
      </c>
      <c r="N47" s="175"/>
      <c r="O47" s="223"/>
      <c r="P47" s="223"/>
      <c r="Q47" s="223"/>
    </row>
    <row r="48" spans="1:17" ht="14.45" customHeight="1" x14ac:dyDescent="0.25">
      <c r="A48" s="85" t="s">
        <v>104</v>
      </c>
      <c r="B48" s="95" t="s">
        <v>100</v>
      </c>
      <c r="C48" s="160"/>
      <c r="D48" s="160"/>
      <c r="E48" s="160"/>
      <c r="F48" s="95"/>
      <c r="G48" s="95"/>
      <c r="H48" s="95"/>
      <c r="I48" s="95"/>
      <c r="J48" s="160"/>
      <c r="K48" s="160"/>
      <c r="L48" s="160"/>
      <c r="M48" s="160"/>
      <c r="N48" s="236"/>
      <c r="O48" s="221">
        <v>2065</v>
      </c>
      <c r="P48" s="220"/>
      <c r="Q48" s="220"/>
    </row>
    <row r="49" spans="1:17" ht="14.45" customHeight="1" x14ac:dyDescent="0.25">
      <c r="A49" s="85" t="s">
        <v>106</v>
      </c>
      <c r="B49" s="84" t="s">
        <v>39</v>
      </c>
      <c r="C49" s="85"/>
      <c r="D49" s="85">
        <v>2055</v>
      </c>
      <c r="E49" s="85">
        <v>2079</v>
      </c>
      <c r="F49" s="84"/>
      <c r="G49" s="84"/>
      <c r="H49" s="84"/>
      <c r="I49" s="84"/>
      <c r="J49" s="85"/>
      <c r="K49" s="85">
        <v>2124</v>
      </c>
      <c r="L49" s="85"/>
      <c r="M49" s="85"/>
      <c r="N49" s="175"/>
      <c r="O49" s="223"/>
      <c r="P49" s="223"/>
      <c r="Q49" s="221">
        <v>2111</v>
      </c>
    </row>
    <row r="50" spans="1:17" ht="14.45" customHeight="1" x14ac:dyDescent="0.25">
      <c r="A50" s="85" t="s">
        <v>112</v>
      </c>
      <c r="B50" s="95" t="s">
        <v>41</v>
      </c>
      <c r="C50" s="160"/>
      <c r="D50" s="160"/>
      <c r="E50" s="160"/>
      <c r="F50" s="95"/>
      <c r="G50" s="95">
        <v>2034</v>
      </c>
      <c r="H50" s="95"/>
      <c r="I50" s="95"/>
      <c r="J50" s="160"/>
      <c r="K50" s="160">
        <v>2066</v>
      </c>
      <c r="L50" s="160">
        <v>2067</v>
      </c>
      <c r="M50" s="160"/>
      <c r="N50" s="236"/>
      <c r="O50" s="220"/>
      <c r="P50" s="221">
        <v>2079</v>
      </c>
      <c r="Q50" s="221">
        <v>2046</v>
      </c>
    </row>
    <row r="51" spans="1:17" ht="14.45" customHeight="1" x14ac:dyDescent="0.25">
      <c r="A51" s="85" t="s">
        <v>135</v>
      </c>
      <c r="B51" s="84" t="s">
        <v>43</v>
      </c>
      <c r="C51" s="85"/>
      <c r="D51" s="85"/>
      <c r="E51" s="85"/>
      <c r="F51" s="84"/>
      <c r="G51" s="84"/>
      <c r="H51" s="84"/>
      <c r="I51" s="84"/>
      <c r="J51" s="85"/>
      <c r="K51" s="85"/>
      <c r="L51" s="85"/>
      <c r="M51" s="85"/>
      <c r="N51" s="175"/>
      <c r="O51" s="223"/>
      <c r="P51" s="221">
        <v>2009</v>
      </c>
      <c r="Q51" s="223"/>
    </row>
    <row r="52" spans="1:17" ht="14.45" customHeight="1" x14ac:dyDescent="0.25">
      <c r="A52" s="85" t="s">
        <v>136</v>
      </c>
      <c r="B52" s="95" t="s">
        <v>103</v>
      </c>
      <c r="C52" s="160"/>
      <c r="D52" s="160"/>
      <c r="E52" s="160"/>
      <c r="F52" s="95">
        <v>1969</v>
      </c>
      <c r="G52" s="95"/>
      <c r="H52" s="95"/>
      <c r="I52" s="95"/>
      <c r="J52" s="160"/>
      <c r="K52" s="160"/>
      <c r="L52" s="160"/>
      <c r="M52" s="160">
        <v>1991</v>
      </c>
      <c r="N52" s="236"/>
      <c r="O52" s="250">
        <v>2072</v>
      </c>
      <c r="P52" s="250"/>
      <c r="Q52" s="250"/>
    </row>
    <row r="53" spans="1:17" ht="14.45" customHeight="1" x14ac:dyDescent="0.25">
      <c r="A53" s="85" t="s">
        <v>137</v>
      </c>
      <c r="B53" s="141" t="s">
        <v>130</v>
      </c>
      <c r="C53" s="159"/>
      <c r="D53" s="159"/>
      <c r="E53" s="159"/>
      <c r="F53" s="141"/>
      <c r="G53" s="141"/>
      <c r="H53" s="141"/>
      <c r="I53" s="141"/>
      <c r="J53" s="159"/>
      <c r="K53" s="159"/>
      <c r="L53" s="159"/>
      <c r="M53" s="85">
        <v>1968</v>
      </c>
      <c r="N53" s="175"/>
      <c r="O53" s="223"/>
      <c r="P53" s="220"/>
      <c r="Q53" s="220"/>
    </row>
    <row r="54" spans="1:17" ht="14.45" customHeight="1" x14ac:dyDescent="0.25">
      <c r="A54" s="85" t="s">
        <v>138</v>
      </c>
      <c r="B54" s="95" t="s">
        <v>91</v>
      </c>
      <c r="C54" s="160"/>
      <c r="D54" s="160"/>
      <c r="E54" s="160"/>
      <c r="F54" s="95"/>
      <c r="G54" s="95"/>
      <c r="H54" s="95"/>
      <c r="I54" s="95"/>
      <c r="J54" s="160"/>
      <c r="K54" s="160"/>
      <c r="L54" s="160"/>
      <c r="M54" s="160"/>
      <c r="N54" s="236"/>
      <c r="O54" s="221">
        <v>1962</v>
      </c>
      <c r="P54" s="225"/>
      <c r="Q54" s="225"/>
    </row>
    <row r="55" spans="1:17" ht="14.45" customHeight="1" x14ac:dyDescent="0.25">
      <c r="A55" s="85" t="s">
        <v>139</v>
      </c>
      <c r="B55" s="95" t="s">
        <v>47</v>
      </c>
      <c r="C55" s="160"/>
      <c r="D55" s="160"/>
      <c r="E55" s="160"/>
      <c r="F55" s="95"/>
      <c r="G55" s="95"/>
      <c r="H55" s="95"/>
      <c r="I55" s="95"/>
      <c r="J55" s="160"/>
      <c r="K55" s="160"/>
      <c r="L55" s="160"/>
      <c r="M55" s="160"/>
      <c r="N55" s="236"/>
      <c r="O55" s="221">
        <v>1940</v>
      </c>
      <c r="P55" s="221">
        <v>1918</v>
      </c>
      <c r="Q55" s="221">
        <v>1899</v>
      </c>
    </row>
    <row r="56" spans="1:17" ht="14.45" customHeight="1" x14ac:dyDescent="0.25">
      <c r="A56" s="85" t="s">
        <v>140</v>
      </c>
      <c r="B56" s="84" t="s">
        <v>44</v>
      </c>
      <c r="C56" s="85"/>
      <c r="D56" s="85"/>
      <c r="E56" s="85"/>
      <c r="F56" s="84"/>
      <c r="G56" s="84"/>
      <c r="H56" s="84"/>
      <c r="I56" s="84">
        <v>1927</v>
      </c>
      <c r="J56" s="85"/>
      <c r="K56" s="85"/>
      <c r="L56" s="85"/>
      <c r="M56" s="85"/>
      <c r="N56" s="175"/>
      <c r="O56" s="223"/>
      <c r="P56" s="221">
        <v>1999</v>
      </c>
      <c r="Q56" s="223"/>
    </row>
    <row r="57" spans="1:17" ht="14.45" customHeight="1" x14ac:dyDescent="0.25">
      <c r="A57" s="85" t="s">
        <v>146</v>
      </c>
      <c r="B57" s="84" t="s">
        <v>42</v>
      </c>
      <c r="C57" s="85"/>
      <c r="D57" s="85"/>
      <c r="E57" s="85"/>
      <c r="F57" s="84"/>
      <c r="G57" s="84">
        <v>1904</v>
      </c>
      <c r="H57" s="84"/>
      <c r="I57" s="84"/>
      <c r="J57" s="85"/>
      <c r="K57" s="85"/>
      <c r="L57" s="85"/>
      <c r="M57" s="85"/>
      <c r="N57" s="175"/>
      <c r="O57" s="223"/>
      <c r="P57" s="221">
        <v>2040</v>
      </c>
      <c r="Q57" s="223"/>
    </row>
    <row r="58" spans="1:17" ht="14.45" customHeight="1" x14ac:dyDescent="0.25">
      <c r="A58" s="85" t="s">
        <v>154</v>
      </c>
      <c r="B58" s="84" t="s">
        <v>228</v>
      </c>
      <c r="C58" s="85"/>
      <c r="D58" s="248">
        <v>1854</v>
      </c>
      <c r="E58" s="85">
        <v>1674</v>
      </c>
      <c r="F58" s="84"/>
      <c r="G58" s="95"/>
      <c r="H58" s="95"/>
      <c r="I58" s="95"/>
      <c r="J58" s="84"/>
      <c r="K58" s="84"/>
      <c r="L58" s="84"/>
      <c r="M58" s="84"/>
      <c r="O58" s="224"/>
      <c r="P58" s="224"/>
      <c r="Q58" s="224"/>
    </row>
    <row r="59" spans="1:17" ht="14.45" customHeight="1" x14ac:dyDescent="0.25">
      <c r="A59" s="85" t="s">
        <v>161</v>
      </c>
      <c r="B59" s="84" t="s">
        <v>251</v>
      </c>
      <c r="C59" s="85"/>
      <c r="D59" s="85">
        <v>1842</v>
      </c>
      <c r="E59" s="85"/>
      <c r="F59" s="84"/>
      <c r="G59" s="84"/>
      <c r="H59" s="84"/>
      <c r="I59" s="84"/>
      <c r="J59" s="84"/>
      <c r="K59" s="84"/>
      <c r="L59" s="84"/>
      <c r="M59" s="84"/>
      <c r="O59" s="222"/>
      <c r="P59" s="222"/>
      <c r="Q59" s="222"/>
    </row>
    <row r="60" spans="1:17" ht="14.45" customHeight="1" x14ac:dyDescent="0.25">
      <c r="A60" s="85" t="s">
        <v>164</v>
      </c>
      <c r="B60" s="84" t="s">
        <v>66</v>
      </c>
      <c r="C60" s="85"/>
      <c r="D60" s="85"/>
      <c r="E60" s="85"/>
      <c r="F60" s="84"/>
      <c r="G60" s="84"/>
      <c r="H60" s="84"/>
      <c r="I60" s="84"/>
      <c r="J60" s="85"/>
      <c r="K60" s="85"/>
      <c r="L60" s="85"/>
      <c r="M60" s="85"/>
      <c r="N60" s="175"/>
      <c r="O60" s="221">
        <v>1832</v>
      </c>
      <c r="P60" s="221">
        <v>1648</v>
      </c>
      <c r="Q60" s="225"/>
    </row>
    <row r="61" spans="1:17" ht="14.45" customHeight="1" x14ac:dyDescent="0.25">
      <c r="A61" s="85" t="s">
        <v>167</v>
      </c>
      <c r="B61" s="84" t="s">
        <v>105</v>
      </c>
      <c r="C61" s="85"/>
      <c r="D61" s="85"/>
      <c r="E61" s="85"/>
      <c r="F61" s="84"/>
      <c r="G61" s="84"/>
      <c r="H61" s="84">
        <v>1780</v>
      </c>
      <c r="I61" s="84"/>
      <c r="J61" s="84"/>
      <c r="K61" s="84"/>
      <c r="L61" s="84"/>
      <c r="M61" s="84"/>
      <c r="O61" s="221" t="s">
        <v>16</v>
      </c>
      <c r="P61" s="224"/>
      <c r="Q61" s="224"/>
    </row>
    <row r="62" spans="1:17" ht="14.45" customHeight="1" x14ac:dyDescent="0.25">
      <c r="A62" s="85" t="s">
        <v>171</v>
      </c>
      <c r="B62" s="95" t="s">
        <v>48</v>
      </c>
      <c r="C62" s="160"/>
      <c r="D62" s="160"/>
      <c r="E62" s="160"/>
      <c r="F62" s="95"/>
      <c r="G62" s="95"/>
      <c r="H62" s="95"/>
      <c r="I62" s="95"/>
      <c r="J62" s="160"/>
      <c r="K62" s="160"/>
      <c r="L62" s="160"/>
      <c r="M62" s="160"/>
      <c r="N62" s="236"/>
      <c r="O62" s="220"/>
      <c r="P62" s="221">
        <v>1754</v>
      </c>
      <c r="Q62" s="221">
        <v>1835</v>
      </c>
    </row>
    <row r="63" spans="1:17" ht="14.45" customHeight="1" x14ac:dyDescent="0.25">
      <c r="A63" s="85" t="s">
        <v>176</v>
      </c>
      <c r="B63" s="95" t="s">
        <v>230</v>
      </c>
      <c r="C63" s="160"/>
      <c r="D63" s="160">
        <v>1726</v>
      </c>
      <c r="E63" s="248">
        <v>1814</v>
      </c>
      <c r="F63" s="95">
        <v>1578</v>
      </c>
      <c r="G63" s="88"/>
      <c r="H63" s="88"/>
      <c r="I63" s="88"/>
      <c r="J63" s="84"/>
      <c r="K63" s="84"/>
      <c r="L63" s="84"/>
      <c r="M63" s="84"/>
      <c r="O63" s="224"/>
      <c r="P63" s="224"/>
      <c r="Q63" s="224"/>
    </row>
    <row r="64" spans="1:17" ht="14.45" customHeight="1" x14ac:dyDescent="0.25">
      <c r="A64" s="85" t="s">
        <v>177</v>
      </c>
      <c r="B64" s="84" t="s">
        <v>153</v>
      </c>
      <c r="C64" s="85"/>
      <c r="D64" s="85"/>
      <c r="E64" s="85">
        <v>1716</v>
      </c>
      <c r="F64" s="84">
        <v>1709</v>
      </c>
      <c r="G64" s="84"/>
      <c r="H64" s="84"/>
      <c r="I64" s="84"/>
      <c r="J64" s="85">
        <v>1769</v>
      </c>
      <c r="K64" s="85">
        <v>1768</v>
      </c>
      <c r="L64" s="85">
        <v>1785</v>
      </c>
      <c r="M64" s="85">
        <v>1795</v>
      </c>
      <c r="N64" s="175"/>
      <c r="O64" s="223"/>
      <c r="P64" s="223"/>
      <c r="Q64" s="223"/>
    </row>
    <row r="65" spans="1:17" ht="14.45" customHeight="1" x14ac:dyDescent="0.25">
      <c r="A65" s="85" t="s">
        <v>185</v>
      </c>
      <c r="B65" s="141" t="s">
        <v>132</v>
      </c>
      <c r="C65" s="159"/>
      <c r="D65" s="159"/>
      <c r="E65" s="159"/>
      <c r="F65" s="141"/>
      <c r="G65" s="141"/>
      <c r="H65" s="141"/>
      <c r="I65" s="141"/>
      <c r="J65" s="159"/>
      <c r="K65" s="159"/>
      <c r="L65" s="159"/>
      <c r="M65" s="85">
        <v>1714</v>
      </c>
      <c r="N65" s="175"/>
      <c r="O65" s="223"/>
      <c r="P65" s="223"/>
      <c r="Q65" s="223"/>
    </row>
    <row r="66" spans="1:17" x14ac:dyDescent="0.25">
      <c r="A66" s="85" t="s">
        <v>213</v>
      </c>
      <c r="B66" s="95" t="s">
        <v>49</v>
      </c>
      <c r="C66" s="160"/>
      <c r="D66" s="160">
        <v>1683</v>
      </c>
      <c r="E66" s="160"/>
      <c r="F66" s="95"/>
      <c r="G66" s="95"/>
      <c r="H66" s="95"/>
      <c r="I66" s="95"/>
      <c r="J66" s="160"/>
      <c r="K66" s="160"/>
      <c r="L66" s="160"/>
      <c r="M66" s="160"/>
      <c r="N66" s="236"/>
      <c r="O66" s="221">
        <v>1724</v>
      </c>
      <c r="P66" s="221">
        <v>1721</v>
      </c>
      <c r="Q66" s="221">
        <v>1635</v>
      </c>
    </row>
    <row r="67" spans="1:17" x14ac:dyDescent="0.25">
      <c r="A67" s="85" t="s">
        <v>214</v>
      </c>
      <c r="B67" s="95" t="s">
        <v>163</v>
      </c>
      <c r="C67" s="160"/>
      <c r="D67" s="160"/>
      <c r="E67" s="160"/>
      <c r="F67" s="95"/>
      <c r="G67" s="216">
        <v>1686</v>
      </c>
      <c r="H67" s="216">
        <v>1615</v>
      </c>
      <c r="I67" s="216">
        <v>1525</v>
      </c>
      <c r="J67" s="207">
        <v>1334</v>
      </c>
      <c r="K67" s="149"/>
      <c r="L67" s="149"/>
      <c r="M67" s="149"/>
      <c r="N67" s="238"/>
      <c r="O67" s="225"/>
      <c r="P67" s="225"/>
      <c r="Q67" s="225"/>
    </row>
    <row r="68" spans="1:17" x14ac:dyDescent="0.25">
      <c r="A68" s="85" t="s">
        <v>218</v>
      </c>
      <c r="B68" s="84" t="s">
        <v>77</v>
      </c>
      <c r="C68" s="85"/>
      <c r="D68" s="85"/>
      <c r="E68" s="85"/>
      <c r="F68" s="84"/>
      <c r="G68" s="84"/>
      <c r="H68" s="84"/>
      <c r="I68" s="84"/>
      <c r="J68" s="85"/>
      <c r="K68" s="85"/>
      <c r="L68" s="85"/>
      <c r="M68" s="85"/>
      <c r="N68" s="175"/>
      <c r="O68" s="223"/>
      <c r="P68" s="223"/>
      <c r="Q68" s="221">
        <v>1672</v>
      </c>
    </row>
    <row r="69" spans="1:17" x14ac:dyDescent="0.25">
      <c r="A69" s="85" t="s">
        <v>225</v>
      </c>
      <c r="B69" s="95" t="s">
        <v>54</v>
      </c>
      <c r="C69" s="160"/>
      <c r="D69" s="160"/>
      <c r="E69" s="160"/>
      <c r="F69" s="95"/>
      <c r="G69" s="95"/>
      <c r="H69" s="95"/>
      <c r="I69" s="95"/>
      <c r="J69" s="160"/>
      <c r="K69" s="160"/>
      <c r="L69" s="217">
        <v>1627</v>
      </c>
      <c r="M69" s="160">
        <v>1624</v>
      </c>
      <c r="N69" s="236"/>
      <c r="O69" s="221">
        <v>1582</v>
      </c>
      <c r="P69" s="221">
        <v>1572</v>
      </c>
      <c r="Q69" s="221" t="s">
        <v>16</v>
      </c>
    </row>
    <row r="70" spans="1:17" x14ac:dyDescent="0.25">
      <c r="A70" s="85" t="s">
        <v>226</v>
      </c>
      <c r="B70" s="95" t="s">
        <v>92</v>
      </c>
      <c r="C70" s="160"/>
      <c r="D70" s="160"/>
      <c r="E70" s="160"/>
      <c r="F70" s="95"/>
      <c r="G70" s="95"/>
      <c r="H70" s="95"/>
      <c r="I70" s="95"/>
      <c r="J70" s="160"/>
      <c r="K70" s="160"/>
      <c r="L70" s="160"/>
      <c r="M70" s="160"/>
      <c r="N70" s="236"/>
      <c r="O70" s="221">
        <v>1557</v>
      </c>
      <c r="P70" s="225"/>
      <c r="Q70" s="225"/>
    </row>
    <row r="71" spans="1:17" x14ac:dyDescent="0.25">
      <c r="A71" s="85" t="s">
        <v>227</v>
      </c>
      <c r="B71" s="141" t="s">
        <v>133</v>
      </c>
      <c r="C71" s="159"/>
      <c r="D71" s="159"/>
      <c r="E71" s="159"/>
      <c r="F71" s="141"/>
      <c r="G71" s="141"/>
      <c r="H71" s="141"/>
      <c r="I71" s="215">
        <v>1560</v>
      </c>
      <c r="J71" s="159"/>
      <c r="K71" s="159"/>
      <c r="L71" s="248">
        <v>1555</v>
      </c>
      <c r="M71" s="85">
        <v>1554</v>
      </c>
      <c r="N71" s="175"/>
      <c r="O71" s="223"/>
      <c r="P71" s="223"/>
      <c r="Q71" s="223"/>
    </row>
    <row r="72" spans="1:17" x14ac:dyDescent="0.25">
      <c r="A72" s="85" t="s">
        <v>231</v>
      </c>
      <c r="B72" s="84" t="s">
        <v>64</v>
      </c>
      <c r="C72" s="85"/>
      <c r="D72" s="85"/>
      <c r="E72" s="85"/>
      <c r="F72" s="84"/>
      <c r="G72" s="84"/>
      <c r="H72" s="84"/>
      <c r="I72" s="84"/>
      <c r="J72" s="85"/>
      <c r="K72" s="85"/>
      <c r="L72" s="85"/>
      <c r="M72" s="85"/>
      <c r="N72" s="175"/>
      <c r="O72" s="221">
        <v>1531</v>
      </c>
      <c r="P72" s="221">
        <v>1707</v>
      </c>
      <c r="Q72" s="225"/>
    </row>
    <row r="73" spans="1:17" x14ac:dyDescent="0.25">
      <c r="A73" s="85" t="s">
        <v>256</v>
      </c>
      <c r="B73" s="84" t="s">
        <v>211</v>
      </c>
      <c r="C73" s="85"/>
      <c r="D73" s="85"/>
      <c r="E73" s="85"/>
      <c r="F73" s="84"/>
      <c r="G73" s="95">
        <v>1492</v>
      </c>
      <c r="H73" s="84"/>
      <c r="I73" s="84"/>
      <c r="J73" s="85"/>
      <c r="K73" s="85"/>
      <c r="L73" s="85"/>
      <c r="M73" s="85"/>
      <c r="N73" s="175"/>
      <c r="O73" s="221"/>
      <c r="P73" s="223"/>
      <c r="Q73" s="223"/>
    </row>
    <row r="74" spans="1:17" x14ac:dyDescent="0.25">
      <c r="A74" s="85" t="s">
        <v>257</v>
      </c>
      <c r="B74" s="84" t="s">
        <v>222</v>
      </c>
      <c r="C74" s="85"/>
      <c r="D74" s="159"/>
      <c r="E74" s="85"/>
      <c r="F74" s="207">
        <v>1456</v>
      </c>
      <c r="G74" s="84"/>
      <c r="H74" s="84"/>
      <c r="I74" s="84"/>
      <c r="J74" s="84"/>
      <c r="K74" s="84"/>
      <c r="L74" s="84"/>
      <c r="M74" s="84"/>
      <c r="O74" s="221"/>
      <c r="P74" s="223"/>
      <c r="Q74" s="223"/>
    </row>
    <row r="75" spans="1:17" x14ac:dyDescent="0.25">
      <c r="A75" s="85" t="s">
        <v>258</v>
      </c>
      <c r="B75" s="141" t="s">
        <v>145</v>
      </c>
      <c r="C75" s="159"/>
      <c r="D75" s="159"/>
      <c r="E75" s="159"/>
      <c r="F75" s="141"/>
      <c r="G75" s="141"/>
      <c r="H75" s="141"/>
      <c r="I75" s="141"/>
      <c r="J75" s="159">
        <v>1453</v>
      </c>
      <c r="K75" s="159">
        <v>1453</v>
      </c>
      <c r="L75" s="214">
        <v>1684</v>
      </c>
      <c r="M75" s="207" t="s">
        <v>16</v>
      </c>
      <c r="N75" s="239"/>
      <c r="O75" s="225"/>
      <c r="P75" s="225"/>
      <c r="Q75" s="225"/>
    </row>
    <row r="76" spans="1:17" x14ac:dyDescent="0.25">
      <c r="A76" s="85" t="s">
        <v>259</v>
      </c>
      <c r="B76" s="95" t="s">
        <v>52</v>
      </c>
      <c r="C76" s="160"/>
      <c r="D76" s="160"/>
      <c r="E76" s="160"/>
      <c r="F76" s="95"/>
      <c r="G76" s="95">
        <v>1420</v>
      </c>
      <c r="H76" s="95">
        <v>1568</v>
      </c>
      <c r="I76" s="95">
        <v>1581</v>
      </c>
      <c r="J76" s="160"/>
      <c r="K76" s="217">
        <v>1631</v>
      </c>
      <c r="L76" s="160"/>
      <c r="M76" s="160"/>
      <c r="N76" s="236"/>
      <c r="O76" s="221" t="s">
        <v>16</v>
      </c>
      <c r="P76" s="221" t="s">
        <v>16</v>
      </c>
      <c r="Q76" s="221" t="s">
        <v>16</v>
      </c>
    </row>
    <row r="77" spans="1:17" x14ac:dyDescent="0.25">
      <c r="A77" s="85" t="s">
        <v>260</v>
      </c>
      <c r="B77" s="84" t="s">
        <v>57</v>
      </c>
      <c r="C77" s="85"/>
      <c r="D77" s="85"/>
      <c r="E77" s="85"/>
      <c r="F77" s="84"/>
      <c r="G77" s="84"/>
      <c r="H77" s="84"/>
      <c r="I77" s="84"/>
      <c r="J77" s="85"/>
      <c r="K77" s="85"/>
      <c r="L77" s="85"/>
      <c r="M77" s="85"/>
      <c r="N77" s="175"/>
      <c r="O77" s="221" t="s">
        <v>16</v>
      </c>
      <c r="P77" s="221" t="s">
        <v>16</v>
      </c>
      <c r="Q77" s="223"/>
    </row>
    <row r="78" spans="1:17" x14ac:dyDescent="0.25">
      <c r="A78" s="85" t="s">
        <v>261</v>
      </c>
      <c r="B78" s="84" t="s">
        <v>50</v>
      </c>
      <c r="C78" s="85"/>
      <c r="D78" s="85"/>
      <c r="E78" s="85"/>
      <c r="F78" s="84"/>
      <c r="G78" s="84"/>
      <c r="H78" s="84"/>
      <c r="I78" s="84"/>
      <c r="J78" s="85"/>
      <c r="K78" s="85"/>
      <c r="L78" s="85"/>
      <c r="M78" s="85"/>
      <c r="N78" s="175"/>
      <c r="O78" s="223"/>
      <c r="P78" s="223"/>
      <c r="Q78" s="221" t="s">
        <v>16</v>
      </c>
    </row>
    <row r="79" spans="1:17" x14ac:dyDescent="0.25">
      <c r="A79" s="85" t="s">
        <v>304</v>
      </c>
      <c r="B79" s="84" t="s">
        <v>160</v>
      </c>
      <c r="C79" s="85"/>
      <c r="D79" s="85"/>
      <c r="E79" s="85"/>
      <c r="F79" s="84"/>
      <c r="G79" s="84"/>
      <c r="H79" s="84"/>
      <c r="I79" s="84"/>
      <c r="J79" s="207" t="s">
        <v>16</v>
      </c>
      <c r="K79" s="85"/>
      <c r="L79" s="85"/>
      <c r="M79" s="85"/>
      <c r="N79" s="175"/>
      <c r="O79" s="223"/>
      <c r="P79" s="223"/>
      <c r="Q79" s="221" t="s">
        <v>16</v>
      </c>
    </row>
    <row r="80" spans="1:17" x14ac:dyDescent="0.25">
      <c r="A80" s="85" t="s">
        <v>305</v>
      </c>
      <c r="B80" s="84" t="s">
        <v>159</v>
      </c>
      <c r="C80" s="85"/>
      <c r="D80" s="85"/>
      <c r="E80" s="85"/>
      <c r="F80" s="84"/>
      <c r="G80" s="84"/>
      <c r="H80" s="84"/>
      <c r="I80" s="84"/>
      <c r="J80" s="207" t="s">
        <v>162</v>
      </c>
      <c r="K80" s="85"/>
      <c r="L80" s="85"/>
      <c r="M80" s="85"/>
      <c r="N80" s="175"/>
      <c r="O80" s="230"/>
      <c r="P80" s="230"/>
      <c r="Q80" s="230"/>
    </row>
    <row r="81" spans="1:17" x14ac:dyDescent="0.25">
      <c r="A81" s="85" t="s">
        <v>306</v>
      </c>
      <c r="B81" s="84" t="s">
        <v>186</v>
      </c>
      <c r="C81" s="85"/>
      <c r="D81" s="85"/>
      <c r="E81" s="85"/>
      <c r="F81" s="84"/>
      <c r="G81" s="84"/>
      <c r="H81" s="207" t="s">
        <v>162</v>
      </c>
      <c r="I81" s="84"/>
      <c r="J81" s="84"/>
      <c r="K81" s="84"/>
      <c r="L81" s="84"/>
      <c r="M81" s="84"/>
      <c r="O81" s="224"/>
      <c r="P81" s="224"/>
      <c r="Q81" s="224"/>
    </row>
    <row r="82" spans="1:17" x14ac:dyDescent="0.25">
      <c r="A82" s="85" t="s">
        <v>307</v>
      </c>
      <c r="B82" s="84" t="s">
        <v>212</v>
      </c>
      <c r="C82" s="85"/>
      <c r="D82" s="85"/>
      <c r="E82" s="85"/>
      <c r="F82" s="207" t="s">
        <v>162</v>
      </c>
      <c r="G82" s="207" t="s">
        <v>162</v>
      </c>
      <c r="H82" s="84"/>
      <c r="I82" s="84"/>
      <c r="J82" s="85"/>
      <c r="K82" s="85"/>
      <c r="L82" s="85"/>
      <c r="M82" s="85"/>
      <c r="N82" s="175"/>
      <c r="O82" s="221"/>
      <c r="P82" s="223"/>
      <c r="Q82" s="223"/>
    </row>
    <row r="83" spans="1:17" x14ac:dyDescent="0.25">
      <c r="A83" s="85" t="s">
        <v>308</v>
      </c>
      <c r="B83" s="84" t="s">
        <v>255</v>
      </c>
      <c r="C83" s="85"/>
      <c r="D83" s="207" t="s">
        <v>162</v>
      </c>
      <c r="E83" s="85"/>
      <c r="F83" s="84"/>
      <c r="G83" s="84"/>
      <c r="H83" s="84"/>
      <c r="I83" s="84"/>
      <c r="J83" s="84"/>
      <c r="K83" s="84"/>
      <c r="L83" s="84"/>
      <c r="M83" s="84"/>
      <c r="O83" s="223"/>
      <c r="P83" s="221"/>
      <c r="Q83" s="223"/>
    </row>
    <row r="84" spans="1:17" x14ac:dyDescent="0.25">
      <c r="A84" s="85" t="s">
        <v>330</v>
      </c>
      <c r="B84" s="84" t="s">
        <v>253</v>
      </c>
      <c r="C84" s="85"/>
      <c r="D84" s="207" t="s">
        <v>162</v>
      </c>
      <c r="E84" s="85"/>
      <c r="F84" s="84"/>
      <c r="G84" s="84"/>
      <c r="H84" s="84"/>
      <c r="I84" s="84"/>
      <c r="J84" s="84"/>
      <c r="K84" s="84"/>
      <c r="L84" s="84"/>
      <c r="M84" s="84"/>
      <c r="O84" s="223"/>
      <c r="P84" s="221"/>
      <c r="Q84" s="223"/>
    </row>
    <row r="85" spans="1:17" x14ac:dyDescent="0.25">
      <c r="A85" s="85" t="s">
        <v>337</v>
      </c>
      <c r="B85" s="84" t="s">
        <v>254</v>
      </c>
      <c r="C85" s="85"/>
      <c r="D85" s="207" t="s">
        <v>162</v>
      </c>
      <c r="E85" s="85"/>
      <c r="F85" s="84"/>
      <c r="G85" s="84"/>
      <c r="H85" s="84"/>
      <c r="I85" s="84"/>
      <c r="J85" s="84"/>
      <c r="K85" s="84"/>
      <c r="L85" s="84"/>
      <c r="M85" s="84"/>
      <c r="O85" s="223"/>
      <c r="P85" s="221"/>
      <c r="Q85" s="223"/>
    </row>
  </sheetData>
  <sortState ref="B14:P34">
    <sortCondition descending="1" ref="G14:G34"/>
  </sortState>
  <mergeCells count="2">
    <mergeCell ref="Q4:Q5"/>
    <mergeCell ref="AG4:AG5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workbookViewId="0">
      <selection activeCell="O16" sqref="O16"/>
    </sheetView>
  </sheetViews>
  <sheetFormatPr defaultColWidth="9.140625" defaultRowHeight="15.75" x14ac:dyDescent="0.25"/>
  <cols>
    <col min="1" max="1" width="6.140625" style="178" customWidth="1"/>
    <col min="2" max="2" width="13.7109375" style="197" customWidth="1"/>
    <col min="3" max="3" width="2" style="197" customWidth="1"/>
    <col min="4" max="4" width="17.28515625" style="178" customWidth="1"/>
    <col min="5" max="5" width="19.28515625" style="178" bestFit="1" customWidth="1"/>
    <col min="6" max="6" width="17.28515625" style="178" customWidth="1"/>
    <col min="7" max="7" width="5.5703125" style="178" customWidth="1"/>
    <col min="8" max="8" width="3.7109375" style="178" bestFit="1" customWidth="1"/>
    <col min="9" max="9" width="15" style="178" customWidth="1"/>
    <col min="10" max="12" width="6.85546875" style="178" customWidth="1"/>
    <col min="13" max="13" width="5.140625" style="178" customWidth="1"/>
    <col min="14" max="14" width="7" style="197" customWidth="1"/>
    <col min="15" max="15" width="21.5703125" style="178" customWidth="1"/>
    <col min="16" max="16" width="11.5703125" style="179" bestFit="1" customWidth="1"/>
    <col min="17" max="16384" width="9.140625" style="178"/>
  </cols>
  <sheetData>
    <row r="1" spans="1:16" x14ac:dyDescent="0.25">
      <c r="B1" s="196" t="s">
        <v>187</v>
      </c>
      <c r="C1" s="196"/>
    </row>
    <row r="2" spans="1:16" x14ac:dyDescent="0.25">
      <c r="I2" s="196" t="s">
        <v>188</v>
      </c>
      <c r="J2" s="179"/>
      <c r="N2" s="196" t="s">
        <v>233</v>
      </c>
    </row>
    <row r="3" spans="1:16" x14ac:dyDescent="0.25">
      <c r="I3" s="198"/>
      <c r="J3" s="179"/>
    </row>
    <row r="4" spans="1:16" x14ac:dyDescent="0.25">
      <c r="J4" s="393" t="s">
        <v>189</v>
      </c>
      <c r="K4" s="393"/>
      <c r="L4" s="393"/>
    </row>
    <row r="5" spans="1:16" s="179" customFormat="1" x14ac:dyDescent="0.25">
      <c r="B5" s="197"/>
      <c r="C5" s="197"/>
      <c r="D5" s="199" t="s">
        <v>19</v>
      </c>
      <c r="E5" s="199" t="s">
        <v>20</v>
      </c>
      <c r="F5" s="199" t="s">
        <v>21</v>
      </c>
      <c r="J5" s="199" t="s">
        <v>19</v>
      </c>
      <c r="K5" s="199" t="s">
        <v>20</v>
      </c>
      <c r="L5" s="199" t="s">
        <v>21</v>
      </c>
      <c r="N5" s="199" t="s">
        <v>235</v>
      </c>
      <c r="O5" s="199" t="s">
        <v>1</v>
      </c>
      <c r="P5" s="199" t="s">
        <v>234</v>
      </c>
    </row>
    <row r="6" spans="1:16" x14ac:dyDescent="0.25">
      <c r="A6" s="182" t="s">
        <v>19</v>
      </c>
      <c r="B6" s="200">
        <v>2010</v>
      </c>
      <c r="C6" s="201"/>
      <c r="D6" s="184" t="s">
        <v>39</v>
      </c>
      <c r="E6" s="184" t="s">
        <v>41</v>
      </c>
      <c r="F6" s="184" t="s">
        <v>45</v>
      </c>
      <c r="H6" s="182" t="s">
        <v>19</v>
      </c>
      <c r="I6" s="183" t="s">
        <v>190</v>
      </c>
      <c r="J6" s="182">
        <v>5</v>
      </c>
      <c r="K6" s="182">
        <v>1</v>
      </c>
      <c r="L6" s="182">
        <v>3</v>
      </c>
    </row>
    <row r="7" spans="1:16" x14ac:dyDescent="0.25">
      <c r="A7" s="182" t="s">
        <v>20</v>
      </c>
      <c r="B7" s="200">
        <v>2011</v>
      </c>
      <c r="C7" s="201"/>
      <c r="D7" s="184" t="s">
        <v>45</v>
      </c>
      <c r="E7" s="184" t="s">
        <v>41</v>
      </c>
      <c r="F7" s="184" t="s">
        <v>46</v>
      </c>
      <c r="H7" s="182" t="s">
        <v>20</v>
      </c>
      <c r="I7" s="183" t="s">
        <v>194</v>
      </c>
      <c r="J7" s="182">
        <v>2</v>
      </c>
      <c r="K7" s="182"/>
      <c r="L7" s="182">
        <v>1</v>
      </c>
      <c r="N7" s="247">
        <v>2012</v>
      </c>
      <c r="O7" s="184" t="s">
        <v>132</v>
      </c>
      <c r="P7" s="182">
        <v>39</v>
      </c>
    </row>
    <row r="8" spans="1:16" x14ac:dyDescent="0.25">
      <c r="A8" s="182" t="s">
        <v>21</v>
      </c>
      <c r="B8" s="200" t="s">
        <v>192</v>
      </c>
      <c r="C8" s="201"/>
      <c r="D8" s="184" t="s">
        <v>90</v>
      </c>
      <c r="E8" s="184" t="s">
        <v>103</v>
      </c>
      <c r="F8" s="184" t="s">
        <v>193</v>
      </c>
      <c r="H8" s="182" t="s">
        <v>21</v>
      </c>
      <c r="I8" s="183" t="s">
        <v>191</v>
      </c>
      <c r="J8" s="182">
        <v>1</v>
      </c>
      <c r="K8" s="182">
        <v>3</v>
      </c>
      <c r="L8" s="182"/>
      <c r="N8" s="247">
        <v>2013</v>
      </c>
      <c r="O8" s="184" t="s">
        <v>148</v>
      </c>
      <c r="P8" s="182">
        <v>72</v>
      </c>
    </row>
    <row r="9" spans="1:16" x14ac:dyDescent="0.25">
      <c r="A9" s="182" t="s">
        <v>22</v>
      </c>
      <c r="B9" s="200" t="s">
        <v>195</v>
      </c>
      <c r="C9" s="201"/>
      <c r="D9" s="184" t="s">
        <v>129</v>
      </c>
      <c r="E9" s="184" t="s">
        <v>103</v>
      </c>
      <c r="F9" s="184" t="s">
        <v>45</v>
      </c>
      <c r="H9" s="182" t="s">
        <v>22</v>
      </c>
      <c r="I9" s="183" t="s">
        <v>204</v>
      </c>
      <c r="J9" s="182">
        <v>1</v>
      </c>
      <c r="K9" s="182">
        <v>3</v>
      </c>
      <c r="L9" s="182"/>
      <c r="N9" s="247">
        <v>2013</v>
      </c>
      <c r="O9" s="184" t="s">
        <v>99</v>
      </c>
      <c r="P9" s="182">
        <v>62</v>
      </c>
    </row>
    <row r="10" spans="1:16" x14ac:dyDescent="0.25">
      <c r="A10" s="182" t="s">
        <v>23</v>
      </c>
      <c r="B10" s="200" t="s">
        <v>197</v>
      </c>
      <c r="C10" s="201"/>
      <c r="D10" s="184" t="s">
        <v>41</v>
      </c>
      <c r="E10" s="184" t="s">
        <v>45</v>
      </c>
      <c r="F10" s="184" t="s">
        <v>148</v>
      </c>
      <c r="H10" s="182" t="s">
        <v>23</v>
      </c>
      <c r="I10" s="183" t="s">
        <v>242</v>
      </c>
      <c r="J10" s="182">
        <v>1</v>
      </c>
      <c r="K10" s="182">
        <v>1</v>
      </c>
      <c r="L10" s="182"/>
      <c r="N10" s="276">
        <v>2014</v>
      </c>
      <c r="O10" s="277" t="s">
        <v>163</v>
      </c>
      <c r="P10" s="278">
        <v>213</v>
      </c>
    </row>
    <row r="11" spans="1:16" x14ac:dyDescent="0.25">
      <c r="A11" s="182" t="s">
        <v>24</v>
      </c>
      <c r="B11" s="200" t="s">
        <v>199</v>
      </c>
      <c r="C11" s="201"/>
      <c r="D11" s="184" t="s">
        <v>45</v>
      </c>
      <c r="E11" s="184" t="s">
        <v>41</v>
      </c>
      <c r="F11" s="184" t="s">
        <v>46</v>
      </c>
      <c r="H11" s="182" t="s">
        <v>24</v>
      </c>
      <c r="I11" s="183" t="s">
        <v>196</v>
      </c>
      <c r="J11" s="182">
        <v>1</v>
      </c>
      <c r="K11" s="182"/>
      <c r="L11" s="182"/>
      <c r="N11" s="279">
        <v>2014</v>
      </c>
      <c r="O11" s="280" t="s">
        <v>166</v>
      </c>
      <c r="P11" s="281">
        <v>132</v>
      </c>
    </row>
    <row r="12" spans="1:16" x14ac:dyDescent="0.25">
      <c r="A12" s="182" t="s">
        <v>25</v>
      </c>
      <c r="B12" s="200" t="s">
        <v>201</v>
      </c>
      <c r="C12" s="201"/>
      <c r="D12" s="184" t="s">
        <v>148</v>
      </c>
      <c r="E12" s="184" t="s">
        <v>131</v>
      </c>
      <c r="F12" s="184" t="s">
        <v>46</v>
      </c>
      <c r="H12" s="182" t="s">
        <v>25</v>
      </c>
      <c r="I12" s="183" t="s">
        <v>198</v>
      </c>
      <c r="J12" s="182">
        <v>1</v>
      </c>
      <c r="K12" s="182"/>
      <c r="L12" s="182"/>
      <c r="N12" s="247">
        <v>2015</v>
      </c>
      <c r="O12" s="184" t="s">
        <v>175</v>
      </c>
      <c r="P12" s="182">
        <v>128</v>
      </c>
    </row>
    <row r="13" spans="1:16" x14ac:dyDescent="0.25">
      <c r="A13" s="182" t="s">
        <v>26</v>
      </c>
      <c r="B13" s="200" t="s">
        <v>203</v>
      </c>
      <c r="C13" s="201"/>
      <c r="D13" s="184" t="s">
        <v>45</v>
      </c>
      <c r="E13" s="184" t="s">
        <v>131</v>
      </c>
      <c r="F13" s="184" t="s">
        <v>46</v>
      </c>
      <c r="H13" s="182" t="s">
        <v>26</v>
      </c>
      <c r="I13" s="183" t="s">
        <v>200</v>
      </c>
      <c r="J13" s="182">
        <v>1</v>
      </c>
      <c r="K13" s="182"/>
      <c r="L13" s="182"/>
      <c r="N13" s="247">
        <v>2015</v>
      </c>
      <c r="O13" s="184" t="s">
        <v>148</v>
      </c>
      <c r="P13" s="182">
        <v>120</v>
      </c>
    </row>
    <row r="14" spans="1:16" x14ac:dyDescent="0.25">
      <c r="A14" s="182" t="s">
        <v>27</v>
      </c>
      <c r="B14" s="200" t="s">
        <v>205</v>
      </c>
      <c r="C14" s="201"/>
      <c r="D14" s="184" t="s">
        <v>45</v>
      </c>
      <c r="E14" s="184" t="s">
        <v>46</v>
      </c>
      <c r="F14" s="184" t="s">
        <v>170</v>
      </c>
      <c r="H14" s="182" t="s">
        <v>27</v>
      </c>
      <c r="I14" s="183" t="s">
        <v>202</v>
      </c>
      <c r="J14" s="182"/>
      <c r="K14" s="182">
        <v>3</v>
      </c>
      <c r="L14" s="182"/>
      <c r="N14" s="247">
        <v>2016</v>
      </c>
      <c r="O14" s="184" t="s">
        <v>230</v>
      </c>
      <c r="P14" s="182">
        <v>117</v>
      </c>
    </row>
    <row r="15" spans="1:16" x14ac:dyDescent="0.25">
      <c r="A15" s="182" t="s">
        <v>28</v>
      </c>
      <c r="B15" s="200" t="s">
        <v>207</v>
      </c>
      <c r="C15" s="201"/>
      <c r="D15" s="247" t="s">
        <v>148</v>
      </c>
      <c r="E15" s="247" t="s">
        <v>131</v>
      </c>
      <c r="F15" s="247" t="s">
        <v>45</v>
      </c>
      <c r="H15" s="182" t="s">
        <v>28</v>
      </c>
      <c r="I15" s="183" t="s">
        <v>206</v>
      </c>
      <c r="J15" s="182"/>
      <c r="K15" s="182">
        <v>1</v>
      </c>
      <c r="L15" s="182">
        <v>4</v>
      </c>
      <c r="N15" s="275">
        <v>2016</v>
      </c>
      <c r="O15" s="275" t="s">
        <v>166</v>
      </c>
      <c r="P15" s="274">
        <v>189</v>
      </c>
    </row>
    <row r="16" spans="1:16" x14ac:dyDescent="0.25">
      <c r="A16" s="182" t="s">
        <v>29</v>
      </c>
      <c r="B16" s="200" t="s">
        <v>229</v>
      </c>
      <c r="C16" s="201"/>
      <c r="D16" s="247" t="s">
        <v>131</v>
      </c>
      <c r="E16" s="247" t="s">
        <v>103</v>
      </c>
      <c r="F16" s="247" t="s">
        <v>230</v>
      </c>
      <c r="H16" s="182" t="s">
        <v>29</v>
      </c>
      <c r="I16" s="183" t="s">
        <v>241</v>
      </c>
      <c r="J16" s="182"/>
      <c r="K16" s="182">
        <v>1</v>
      </c>
      <c r="L16" s="182"/>
      <c r="N16" s="247">
        <v>2017</v>
      </c>
      <c r="O16" s="247" t="s">
        <v>252</v>
      </c>
      <c r="P16" s="182">
        <v>81</v>
      </c>
    </row>
    <row r="17" spans="1:16" x14ac:dyDescent="0.25">
      <c r="A17" s="182" t="s">
        <v>30</v>
      </c>
      <c r="B17" s="200" t="s">
        <v>237</v>
      </c>
      <c r="C17" s="201"/>
      <c r="D17" s="247" t="s">
        <v>166</v>
      </c>
      <c r="E17" s="247" t="s">
        <v>228</v>
      </c>
      <c r="F17" s="247" t="s">
        <v>230</v>
      </c>
      <c r="H17" s="182" t="s">
        <v>30</v>
      </c>
      <c r="I17" s="183" t="s">
        <v>232</v>
      </c>
      <c r="J17" s="182"/>
      <c r="K17" s="182"/>
      <c r="L17" s="182">
        <v>2</v>
      </c>
      <c r="N17" s="247">
        <v>2017</v>
      </c>
      <c r="O17" s="182" t="s">
        <v>236</v>
      </c>
      <c r="P17" s="182"/>
    </row>
    <row r="18" spans="1:16" x14ac:dyDescent="0.25">
      <c r="A18" s="182" t="s">
        <v>31</v>
      </c>
      <c r="B18" s="200" t="s">
        <v>243</v>
      </c>
      <c r="C18" s="201"/>
      <c r="D18" s="247" t="s">
        <v>45</v>
      </c>
      <c r="E18" s="247" t="s">
        <v>166</v>
      </c>
      <c r="F18" s="247" t="s">
        <v>251</v>
      </c>
      <c r="H18" s="182" t="s">
        <v>31</v>
      </c>
      <c r="I18" s="183" t="s">
        <v>208</v>
      </c>
      <c r="J18" s="182"/>
      <c r="K18" s="182"/>
      <c r="L18" s="182">
        <v>1</v>
      </c>
    </row>
    <row r="19" spans="1:16" x14ac:dyDescent="0.25">
      <c r="A19" s="182" t="s">
        <v>32</v>
      </c>
      <c r="B19" s="200" t="s">
        <v>268</v>
      </c>
      <c r="C19" s="201"/>
      <c r="D19" s="182" t="s">
        <v>269</v>
      </c>
      <c r="E19" s="182" t="s">
        <v>269</v>
      </c>
      <c r="F19" s="182" t="s">
        <v>269</v>
      </c>
      <c r="H19" s="182" t="s">
        <v>32</v>
      </c>
      <c r="I19" s="183" t="s">
        <v>209</v>
      </c>
      <c r="J19" s="182"/>
      <c r="K19" s="182"/>
      <c r="L19" s="182">
        <v>1</v>
      </c>
    </row>
    <row r="20" spans="1:16" x14ac:dyDescent="0.25">
      <c r="B20" s="201"/>
      <c r="C20" s="201"/>
      <c r="H20" s="182" t="s">
        <v>33</v>
      </c>
      <c r="I20" s="183" t="s">
        <v>267</v>
      </c>
      <c r="J20" s="182"/>
      <c r="K20" s="182"/>
      <c r="L20" s="182">
        <v>1</v>
      </c>
    </row>
    <row r="21" spans="1:16" x14ac:dyDescent="0.25">
      <c r="B21" s="201"/>
      <c r="C21" s="201"/>
    </row>
    <row r="22" spans="1:16" x14ac:dyDescent="0.25">
      <c r="B22" s="201"/>
      <c r="C22" s="201"/>
    </row>
    <row r="23" spans="1:16" x14ac:dyDescent="0.25">
      <c r="B23" s="201"/>
      <c r="C23" s="201"/>
    </row>
  </sheetData>
  <mergeCells count="1">
    <mergeCell ref="J4:L4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Podle pořadí</vt:lpstr>
      <vt:lpstr>Podle ELO</vt:lpstr>
      <vt:lpstr>Losování</vt:lpstr>
      <vt:lpstr>Tabulka</vt:lpstr>
      <vt:lpstr>ELO</vt:lpstr>
      <vt:lpstr>Ceny</vt:lpstr>
      <vt:lpstr>History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Mgr. Michal Saforek</cp:lastModifiedBy>
  <cp:lastPrinted>2016-02-02T20:19:31Z</cp:lastPrinted>
  <dcterms:created xsi:type="dcterms:W3CDTF">2010-12-08T20:18:01Z</dcterms:created>
  <dcterms:modified xsi:type="dcterms:W3CDTF">2017-11-15T12:04:41Z</dcterms:modified>
</cp:coreProperties>
</file>