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1570" windowHeight="80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71027"/>
</workbook>
</file>

<file path=xl/calcChain.xml><?xml version="1.0" encoding="utf-8"?>
<calcChain xmlns="http://schemas.openxmlformats.org/spreadsheetml/2006/main">
  <c r="L14" i="5" l="1"/>
  <c r="AC71" i="2" l="1"/>
  <c r="AL76" i="3"/>
  <c r="AN75" i="3"/>
  <c r="AL75" i="3"/>
  <c r="O38" i="8"/>
  <c r="AM75" i="3" l="1"/>
  <c r="O37" i="8"/>
  <c r="M79" i="1" l="1"/>
  <c r="AA79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5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78" i="1" l="1"/>
  <c r="O23" i="8"/>
  <c r="Q23" i="8" s="1"/>
  <c r="O24" i="8"/>
  <c r="Q24" i="8" s="1"/>
  <c r="O25" i="8"/>
  <c r="Q25" i="8" s="1"/>
  <c r="R1" i="1"/>
  <c r="AA78" i="1"/>
  <c r="Y79" i="1"/>
  <c r="Y78" i="1"/>
  <c r="W79" i="1"/>
  <c r="W78" i="1"/>
  <c r="U79" i="1"/>
  <c r="U78" i="1"/>
  <c r="S79" i="1"/>
  <c r="S78" i="1"/>
  <c r="Q79" i="1"/>
  <c r="Q78" i="1"/>
  <c r="O79" i="1"/>
  <c r="O78" i="1"/>
  <c r="K79" i="1"/>
  <c r="K78" i="1"/>
  <c r="F79" i="2"/>
  <c r="H79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9" i="1"/>
  <c r="B76" i="1"/>
  <c r="I78" i="1"/>
  <c r="G79" i="1"/>
  <c r="G78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0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79" i="2"/>
  <c r="K80" i="1" s="1"/>
  <c r="I80" i="1"/>
  <c r="AM15" i="3"/>
  <c r="AM27" i="3"/>
  <c r="AM21" i="3"/>
  <c r="AM17" i="3"/>
  <c r="AM11" i="3"/>
  <c r="AM33" i="3"/>
  <c r="AM19" i="3"/>
  <c r="L79" i="2" l="1"/>
  <c r="M80" i="1" s="1"/>
  <c r="N79" i="2" l="1"/>
  <c r="O80" i="1" s="1"/>
  <c r="P79" i="2" l="1"/>
  <c r="Q80" i="1" s="1"/>
  <c r="R79" i="2" l="1"/>
  <c r="T79" i="2" s="1"/>
  <c r="S80" i="1" l="1"/>
  <c r="V79" i="2"/>
  <c r="U80" i="1"/>
  <c r="X79" i="2" l="1"/>
  <c r="Z79" i="2" s="1"/>
  <c r="W80" i="1"/>
  <c r="Y80" i="1" l="1"/>
  <c r="AA80" i="1" l="1"/>
  <c r="AM9" i="3"/>
  <c r="AM78" i="3" s="1"/>
</calcChain>
</file>

<file path=xl/sharedStrings.xml><?xml version="1.0" encoding="utf-8"?>
<sst xmlns="http://schemas.openxmlformats.org/spreadsheetml/2006/main" count="1279" uniqueCount="386">
  <si>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</si>
  <si>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</si>
  <si>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</si>
  <si>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</si>
  <si>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</si>
  <si>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</si>
  <si>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</si>
  <si>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</si>
  <si>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</si>
  <si>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</si>
  <si>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</si>
  <si>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</si>
  <si>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</si>
  <si>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</si>
  <si>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</si>
  <si>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</si>
  <si>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</si>
  <si>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</si>
  <si>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</si>
  <si>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</si>
  <si>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</si>
  <si>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</si>
  <si>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</si>
  <si>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</si>
  <si>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</si>
  <si>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</si>
  <si>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</si>
  <si>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</si>
  <si>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</si>
  <si>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</si>
  <si>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</si>
  <si>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</si>
  <si>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</si>
  <si>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</si>
  <si>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</si>
  <si>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</si>
  <si>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</si>
  <si>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</si>
  <si>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</si>
  <si>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</si>
  <si>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</si>
  <si>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</si>
  <si>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</si>
  <si>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</si>
  <si>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</si>
  <si>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</si>
  <si>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</si>
  <si>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</si>
  <si>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</si>
  <si>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</si>
  <si>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</si>
  <si>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</si>
  <si>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</si>
  <si>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</si>
  <si>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</si>
  <si>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</si>
  <si>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</si>
  <si>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</si>
  <si>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</si>
  <si>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</si>
  <si>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</si>
  <si>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</si>
  <si>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</si>
  <si>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</si>
  <si>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</si>
  <si>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</si>
  <si>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</si>
  <si>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</si>
  <si>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</si>
  <si>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</si>
  <si>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</si>
  <si>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</si>
  <si>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</si>
  <si>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</si>
  <si>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</si>
  <si>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</si>
  <si>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</si>
  <si>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</si>
  <si>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</si>
  <si>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</si>
  <si>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</si>
  <si>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</si>
  <si>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</si>
  <si>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</si>
  <si>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</si>
  <si>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</si>
  <si>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</si>
  <si>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</si>
  <si>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</si>
  <si>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</si>
  <si>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</si>
  <si>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</si>
  <si>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</si>
  <si>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</si>
  <si>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</si>
  <si>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</si>
  <si>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</si>
  <si>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</si>
  <si>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</si>
  <si>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</si>
  <si>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</si>
  <si>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</si>
  <si>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</si>
  <si>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</si>
  <si>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</si>
  <si>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</si>
  <si>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</si>
  <si>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</si>
  <si>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</si>
  <si>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</si>
  <si>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</si>
  <si>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</si>
  <si>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</si>
  <si>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</si>
  <si>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</si>
  <si>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</si>
  <si>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</si>
  <si>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</si>
  <si>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</si>
  <si>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</si>
  <si>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</si>
  <si>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</si>
  <si>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</si>
  <si>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</si>
  <si>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</si>
  <si>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</si>
  <si>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</si>
  <si>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</si>
  <si>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</si>
  <si>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</si>
  <si>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</si>
  <si>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</si>
  <si>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</si>
  <si>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</si>
  <si>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</si>
  <si>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</si>
  <si>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</si>
  <si>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</si>
  <si>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</si>
  <si>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</si>
  <si>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</si>
  <si>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</si>
  <si>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</si>
  <si>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</si>
  <si>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</si>
  <si>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</si>
  <si>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</si>
  <si>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</si>
  <si>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</si>
  <si>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</si>
  <si>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</si>
  <si>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</si>
  <si>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</si>
  <si>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</si>
  <si>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</si>
  <si>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</si>
  <si>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</si>
  <si>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</si>
  <si>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</si>
  <si>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</si>
  <si>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</si>
  <si>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</si>
  <si>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</si>
  <si>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</si>
  <si>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</si>
  <si>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</si>
  <si>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</si>
  <si>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</si>
  <si>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</si>
  <si>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</si>
  <si>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</si>
  <si>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</si>
  <si>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</si>
  <si>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</si>
  <si>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</si>
  <si>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</si>
  <si>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</si>
  <si>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</si>
  <si>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</si>
  <si>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</si>
  <si>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</si>
  <si>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</si>
  <si>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</si>
  <si>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</si>
  <si>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</si>
  <si>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</si>
  <si>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</si>
  <si>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</si>
  <si>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</si>
  <si>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</si>
  <si>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</si>
  <si>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</si>
  <si>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</si>
  <si>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</si>
  <si>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</si>
  <si>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</si>
  <si>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</si>
  <si>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</si>
  <si>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</si>
  <si>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</si>
  <si>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</si>
  <si>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</si>
  <si>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</si>
  <si>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</si>
  <si>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</si>
  <si>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</si>
  <si>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</si>
  <si>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</si>
  <si>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</si>
  <si>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</si>
  <si>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</si>
  <si>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</si>
  <si>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</si>
  <si>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</si>
  <si>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</si>
  <si>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</si>
  <si>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</si>
  <si>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</si>
  <si>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</si>
  <si>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</si>
  <si>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</si>
  <si>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</si>
  <si>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</si>
  <si>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</si>
  <si>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</si>
  <si>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</si>
  <si>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</si>
  <si>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</si>
  <si>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</si>
  <si>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</si>
  <si>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</si>
  <si>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</si>
  <si>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</si>
  <si>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</si>
  <si>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</si>
  <si>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</si>
  <si>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</si>
  <si>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</si>
  <si>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</si>
  <si>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</si>
  <si>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</si>
  <si>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</si>
  <si>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</si>
  <si>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</si>
  <si>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</si>
  <si>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</si>
  <si>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</si>
  <si>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</si>
  <si>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</si>
  <si>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</si>
  <si>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</si>
  <si>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</si>
  <si>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</si>
  <si>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</si>
  <si>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</si>
  <si>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</si>
  <si>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</si>
  <si>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</si>
  <si>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</si>
  <si>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</si>
  <si>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</si>
  <si>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</si>
  <si>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</si>
  <si>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</si>
  <si>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</si>
  <si>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</si>
  <si>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</si>
  <si>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</si>
  <si>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</si>
  <si>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</si>
  <si>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</si>
  <si>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</si>
  <si>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</si>
  <si>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</si>
  <si>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</si>
  <si>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</si>
  <si>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</si>
  <si>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</si>
  <si>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</si>
  <si>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</si>
  <si>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</si>
  <si>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</si>
  <si>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</si>
  <si>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</si>
  <si>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</si>
  <si>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</si>
  <si>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</si>
  <si>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</si>
  <si>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</si>
  <si>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</si>
  <si>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</si>
  <si>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</si>
  <si>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</si>
  <si>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</si>
  <si>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</si>
  <si>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</si>
  <si>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</si>
  <si>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</si>
  <si>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</si>
  <si>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</si>
  <si>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</si>
  <si>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</si>
  <si>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</si>
  <si>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</si>
  <si>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</si>
  <si>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</si>
  <si>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</si>
  <si>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</si>
  <si>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</si>
  <si>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</si>
  <si>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</si>
  <si>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</si>
  <si>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</si>
  <si>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</si>
  <si>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</si>
  <si>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</si>
  <si>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</si>
  <si>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</si>
  <si>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</si>
  <si>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</si>
  <si>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</si>
  <si>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</si>
  <si>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</si>
  <si>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</si>
  <si>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</si>
  <si>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</si>
  <si>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</si>
  <si>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</si>
  <si>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</si>
  <si>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</si>
  <si>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</si>
  <si>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</si>
  <si>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</si>
  <si>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</si>
  <si>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</si>
  <si>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</si>
  <si>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</si>
  <si>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</si>
  <si>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</si>
  <si>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</si>
  <si>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</si>
  <si>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</si>
  <si>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</si>
  <si>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</si>
  <si>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</si>
  <si>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</si>
  <si>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</si>
  <si>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</si>
  <si>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</si>
  <si>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</si>
  <si>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</si>
  <si>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</si>
  <si>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</si>
  <si>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</si>
  <si>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</si>
  <si>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</si>
  <si>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</si>
  <si>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</si>
  <si>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</si>
  <si>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</si>
  <si>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</si>
  <si>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</si>
  <si>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</si>
  <si>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</si>
  <si>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</si>
  <si>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</si>
  <si>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</si>
  <si>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</si>
  <si>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</si>
  <si>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</si>
  <si>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</si>
  <si>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</si>
  <si>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</si>
  <si>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</si>
  <si>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</si>
  <si>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</si>
  <si>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</si>
  <si>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</si>
  <si>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</si>
  <si>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</si>
  <si>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</si>
  <si>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</si>
  <si>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</si>
  <si>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</si>
  <si>
    <t>Frnak M.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</si>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</sst>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33CC3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43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F6699"/>
      <color rgb="FFCC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showGridLines="0" tabSelected="1" zoomScale="90" zoomScaleNormal="90" workbookViewId="0">
      <pane ySplit="5" topLeftCell="A6" activePane="bottomLeft" state="frozen"/>
      <selection pane="bottomLeft" activeCell="Y8" sqref="Y8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">
      <c r="B2" s="32"/>
      <c r="C2" s="118"/>
      <c r="D2" s="33"/>
      <c r="F2" s="107"/>
    </row>
    <row r="3" spans="1:30" ht="18" thickBot="1" x14ac:dyDescent="0.35">
      <c r="A3" s="84" t="s">
        <v>75</v>
      </c>
      <c r="B3" s="85"/>
      <c r="C3" s="85"/>
      <c r="D3" s="85"/>
    </row>
    <row r="4" spans="1:30" s="40" customFormat="1" x14ac:dyDescent="0.3">
      <c r="A4" s="74"/>
      <c r="B4" s="365" t="s">
        <v>2</v>
      </c>
      <c r="C4" s="366"/>
      <c r="D4" s="38" t="s">
        <v>3</v>
      </c>
      <c r="E4" s="39"/>
      <c r="F4" s="105" t="s">
        <v>15</v>
      </c>
      <c r="G4" s="369" t="s">
        <v>4</v>
      </c>
      <c r="H4" s="366"/>
      <c r="I4" s="365" t="s">
        <v>5</v>
      </c>
      <c r="J4" s="366"/>
      <c r="K4" s="365" t="s">
        <v>6</v>
      </c>
      <c r="L4" s="366"/>
      <c r="M4" s="365" t="s">
        <v>7</v>
      </c>
      <c r="N4" s="366"/>
      <c r="O4" s="365" t="s">
        <v>8</v>
      </c>
      <c r="P4" s="366"/>
      <c r="Q4" s="365" t="s">
        <v>9</v>
      </c>
      <c r="R4" s="366"/>
      <c r="S4" s="365" t="s">
        <v>10</v>
      </c>
      <c r="T4" s="366"/>
      <c r="U4" s="365" t="s">
        <v>11</v>
      </c>
      <c r="V4" s="366"/>
      <c r="W4" s="365" t="s">
        <v>12</v>
      </c>
      <c r="X4" s="366"/>
      <c r="Y4" s="365" t="s">
        <v>13</v>
      </c>
      <c r="Z4" s="366"/>
      <c r="AA4" s="365" t="s">
        <v>14</v>
      </c>
      <c r="AB4" s="366"/>
      <c r="AD4" s="173" t="s">
        <v>143</v>
      </c>
    </row>
    <row r="5" spans="1:30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67" t="str">
        <f>'Podle ELO'!F4</f>
        <v>9.1.</v>
      </c>
      <c r="H5" s="368"/>
      <c r="I5" s="367" t="str">
        <f>'Podle ELO'!H4</f>
        <v>16.1.</v>
      </c>
      <c r="J5" s="368"/>
      <c r="K5" s="367" t="str">
        <f>'Podle ELO'!J4</f>
        <v>23.1.</v>
      </c>
      <c r="L5" s="368"/>
      <c r="M5" s="367" t="str">
        <f>'Podle ELO'!L4</f>
        <v>6.2.</v>
      </c>
      <c r="N5" s="368"/>
      <c r="O5" s="367" t="str">
        <f>'Podle ELO'!N4</f>
        <v>13.2.</v>
      </c>
      <c r="P5" s="368"/>
      <c r="Q5" s="367" t="str">
        <f>'Podle ELO'!P4</f>
        <v>27.2.</v>
      </c>
      <c r="R5" s="368"/>
      <c r="S5" s="367" t="str">
        <f>'Podle ELO'!R4</f>
        <v>6.3.</v>
      </c>
      <c r="T5" s="368"/>
      <c r="U5" s="367" t="str">
        <f>'Podle ELO'!T4</f>
        <v>20.3.</v>
      </c>
      <c r="V5" s="368"/>
      <c r="W5" s="367" t="str">
        <f>'Podle ELO'!V4</f>
        <v>27.3.</v>
      </c>
      <c r="X5" s="368"/>
      <c r="Y5" s="367" t="str">
        <f>'Podle ELO'!X4</f>
        <v>10.4.</v>
      </c>
      <c r="Z5" s="368"/>
      <c r="AA5" s="367" t="str">
        <f>'Podle ELO'!Z4</f>
        <v>17.4.</v>
      </c>
      <c r="AB5" s="368"/>
      <c r="AD5" s="75" t="s">
        <v>135</v>
      </c>
    </row>
    <row r="6" spans="1:30" x14ac:dyDescent="0.3">
      <c r="A6" s="340" t="s">
        <v>20</v>
      </c>
      <c r="B6" s="357">
        <v>1</v>
      </c>
      <c r="C6" s="358"/>
      <c r="D6" s="82" t="s">
        <v>305</v>
      </c>
      <c r="E6" s="47"/>
      <c r="F6" s="359">
        <v>2</v>
      </c>
      <c r="G6" s="273">
        <v>3</v>
      </c>
      <c r="H6" s="336">
        <v>3</v>
      </c>
      <c r="I6" s="276">
        <v>14</v>
      </c>
      <c r="J6" s="355">
        <v>4</v>
      </c>
      <c r="K6" s="327">
        <v>17</v>
      </c>
      <c r="L6" s="355">
        <v>5</v>
      </c>
      <c r="M6" s="272">
        <v>18</v>
      </c>
      <c r="N6" s="355">
        <v>6</v>
      </c>
      <c r="O6" s="276">
        <v>6</v>
      </c>
      <c r="P6" s="353">
        <v>6.5</v>
      </c>
      <c r="Q6" s="272">
        <v>15</v>
      </c>
      <c r="R6" s="353">
        <v>7.5</v>
      </c>
      <c r="S6" s="271">
        <v>3</v>
      </c>
      <c r="T6" s="353">
        <v>8</v>
      </c>
      <c r="U6" s="271">
        <v>4</v>
      </c>
      <c r="V6" s="355">
        <v>9</v>
      </c>
      <c r="W6" s="272"/>
      <c r="X6" s="336"/>
      <c r="Y6" s="271"/>
      <c r="Z6" s="336"/>
      <c r="AA6" s="272"/>
      <c r="AB6" s="334"/>
      <c r="AD6" s="338"/>
    </row>
    <row r="7" spans="1:30" ht="18" thickBot="1" x14ac:dyDescent="0.35">
      <c r="A7" s="341"/>
      <c r="B7" s="329">
        <v>2058</v>
      </c>
      <c r="C7" s="125">
        <v>2006</v>
      </c>
      <c r="D7" s="83" t="s">
        <v>329</v>
      </c>
      <c r="E7" s="48"/>
      <c r="F7" s="360"/>
      <c r="G7" s="275">
        <v>1</v>
      </c>
      <c r="H7" s="337"/>
      <c r="I7" s="274">
        <v>1</v>
      </c>
      <c r="J7" s="356"/>
      <c r="K7" s="326">
        <v>1</v>
      </c>
      <c r="L7" s="356"/>
      <c r="M7" s="274">
        <v>1</v>
      </c>
      <c r="N7" s="356"/>
      <c r="O7" s="274">
        <v>0.5</v>
      </c>
      <c r="P7" s="354"/>
      <c r="Q7" s="274">
        <v>1</v>
      </c>
      <c r="R7" s="354"/>
      <c r="S7" s="274">
        <v>0.5</v>
      </c>
      <c r="T7" s="354"/>
      <c r="U7" s="274">
        <v>1</v>
      </c>
      <c r="V7" s="356"/>
      <c r="W7" s="275"/>
      <c r="X7" s="337"/>
      <c r="Y7" s="274"/>
      <c r="Z7" s="337"/>
      <c r="AA7" s="275"/>
      <c r="AB7" s="335"/>
      <c r="AD7" s="339"/>
    </row>
    <row r="8" spans="1:30" x14ac:dyDescent="0.3">
      <c r="A8" s="340" t="s">
        <v>19</v>
      </c>
      <c r="B8" s="357">
        <v>3</v>
      </c>
      <c r="C8" s="358"/>
      <c r="D8" s="82" t="s">
        <v>272</v>
      </c>
      <c r="E8" s="47"/>
      <c r="F8" s="359">
        <v>2</v>
      </c>
      <c r="G8" s="271">
        <v>6</v>
      </c>
      <c r="H8" s="336">
        <v>3</v>
      </c>
      <c r="I8" s="272">
        <v>10</v>
      </c>
      <c r="J8" s="355">
        <v>4</v>
      </c>
      <c r="K8" s="271">
        <v>2</v>
      </c>
      <c r="L8" s="355">
        <v>5</v>
      </c>
      <c r="M8" s="271">
        <v>10</v>
      </c>
      <c r="N8" s="355">
        <v>6</v>
      </c>
      <c r="O8" s="272">
        <v>4</v>
      </c>
      <c r="P8" s="355">
        <v>7</v>
      </c>
      <c r="Q8" s="272">
        <v>2</v>
      </c>
      <c r="R8" s="355">
        <v>8</v>
      </c>
      <c r="S8" s="272">
        <v>1</v>
      </c>
      <c r="T8" s="355">
        <v>8.5</v>
      </c>
      <c r="U8" s="331" t="s">
        <v>190</v>
      </c>
      <c r="V8" s="353">
        <v>8.5</v>
      </c>
      <c r="W8" s="272"/>
      <c r="X8" s="336"/>
      <c r="Y8" s="271"/>
      <c r="Z8" s="336"/>
      <c r="AA8" s="272"/>
      <c r="AB8" s="336"/>
      <c r="AD8" s="352"/>
    </row>
    <row r="9" spans="1:30" ht="18" thickBot="1" x14ac:dyDescent="0.35">
      <c r="A9" s="341"/>
      <c r="B9" s="121">
        <v>1883</v>
      </c>
      <c r="C9" s="125">
        <v>1880</v>
      </c>
      <c r="D9" s="83" t="s">
        <v>331</v>
      </c>
      <c r="E9" s="48"/>
      <c r="F9" s="360"/>
      <c r="G9" s="274">
        <v>1</v>
      </c>
      <c r="H9" s="337"/>
      <c r="I9" s="274">
        <v>1</v>
      </c>
      <c r="J9" s="356"/>
      <c r="K9" s="275">
        <v>1</v>
      </c>
      <c r="L9" s="356"/>
      <c r="M9" s="274">
        <v>1</v>
      </c>
      <c r="N9" s="356"/>
      <c r="O9" s="275">
        <v>1</v>
      </c>
      <c r="P9" s="356"/>
      <c r="Q9" s="275">
        <v>1</v>
      </c>
      <c r="R9" s="356"/>
      <c r="S9" s="275">
        <v>0.5</v>
      </c>
      <c r="T9" s="356"/>
      <c r="U9" s="324">
        <v>0</v>
      </c>
      <c r="V9" s="354"/>
      <c r="W9" s="275"/>
      <c r="X9" s="337"/>
      <c r="Y9" s="275"/>
      <c r="Z9" s="337"/>
      <c r="AA9" s="275"/>
      <c r="AB9" s="337"/>
      <c r="AD9" s="339"/>
    </row>
    <row r="10" spans="1:30" x14ac:dyDescent="0.3">
      <c r="A10" s="340" t="s">
        <v>21</v>
      </c>
      <c r="B10" s="357">
        <v>2</v>
      </c>
      <c r="C10" s="358"/>
      <c r="D10" s="82" t="s">
        <v>269</v>
      </c>
      <c r="E10" s="47"/>
      <c r="F10" s="359">
        <v>2</v>
      </c>
      <c r="G10" s="272">
        <v>4</v>
      </c>
      <c r="H10" s="336">
        <v>3</v>
      </c>
      <c r="I10" s="276">
        <v>8</v>
      </c>
      <c r="J10" s="355">
        <v>4</v>
      </c>
      <c r="K10" s="272">
        <v>3</v>
      </c>
      <c r="L10" s="363">
        <v>4</v>
      </c>
      <c r="M10" s="271">
        <v>4</v>
      </c>
      <c r="N10" s="363">
        <v>4.5</v>
      </c>
      <c r="O10" s="272">
        <v>10</v>
      </c>
      <c r="P10" s="353">
        <v>5.5</v>
      </c>
      <c r="Q10" s="271">
        <v>3</v>
      </c>
      <c r="R10" s="363">
        <v>5.5</v>
      </c>
      <c r="S10" s="272">
        <v>8</v>
      </c>
      <c r="T10" s="363">
        <v>6.5</v>
      </c>
      <c r="U10" s="271">
        <v>7</v>
      </c>
      <c r="V10" s="363">
        <v>7.5</v>
      </c>
      <c r="W10" s="272"/>
      <c r="X10" s="336"/>
      <c r="Y10" s="272"/>
      <c r="Z10" s="334"/>
      <c r="AA10" s="271"/>
      <c r="AB10" s="336"/>
      <c r="AD10" s="338"/>
    </row>
    <row r="11" spans="1:30" ht="18" thickBot="1" x14ac:dyDescent="0.35">
      <c r="A11" s="341"/>
      <c r="B11" s="329">
        <v>1997</v>
      </c>
      <c r="C11" s="125">
        <v>1935</v>
      </c>
      <c r="D11" s="83" t="s">
        <v>330</v>
      </c>
      <c r="E11" s="48"/>
      <c r="F11" s="360"/>
      <c r="G11" s="274">
        <v>1</v>
      </c>
      <c r="H11" s="337"/>
      <c r="I11" s="274">
        <v>1</v>
      </c>
      <c r="J11" s="356"/>
      <c r="K11" s="274">
        <v>0</v>
      </c>
      <c r="L11" s="364"/>
      <c r="M11" s="275">
        <v>0.5</v>
      </c>
      <c r="N11" s="364"/>
      <c r="O11" s="274">
        <v>1</v>
      </c>
      <c r="P11" s="354"/>
      <c r="Q11" s="274">
        <v>0</v>
      </c>
      <c r="R11" s="364"/>
      <c r="S11" s="275">
        <v>1</v>
      </c>
      <c r="T11" s="364"/>
      <c r="U11" s="275">
        <v>1</v>
      </c>
      <c r="V11" s="364"/>
      <c r="W11" s="274"/>
      <c r="X11" s="337"/>
      <c r="Y11" s="274"/>
      <c r="Z11" s="335"/>
      <c r="AA11" s="274"/>
      <c r="AB11" s="337"/>
      <c r="AD11" s="339"/>
    </row>
    <row r="12" spans="1:30" x14ac:dyDescent="0.3">
      <c r="A12" s="340" t="s">
        <v>22</v>
      </c>
      <c r="B12" s="357">
        <v>4</v>
      </c>
      <c r="C12" s="358"/>
      <c r="D12" s="82" t="s">
        <v>332</v>
      </c>
      <c r="E12" s="47"/>
      <c r="F12" s="359">
        <v>2</v>
      </c>
      <c r="G12" s="276">
        <v>2</v>
      </c>
      <c r="H12" s="336">
        <v>2</v>
      </c>
      <c r="I12" s="273">
        <v>18</v>
      </c>
      <c r="J12" s="334">
        <v>3</v>
      </c>
      <c r="K12" s="325">
        <v>7</v>
      </c>
      <c r="L12" s="363">
        <v>4</v>
      </c>
      <c r="M12" s="272">
        <v>2</v>
      </c>
      <c r="N12" s="363">
        <v>4.5</v>
      </c>
      <c r="O12" s="271">
        <v>3</v>
      </c>
      <c r="P12" s="334">
        <v>4.5</v>
      </c>
      <c r="Q12" s="327">
        <v>15</v>
      </c>
      <c r="R12" s="363">
        <v>5.5</v>
      </c>
      <c r="S12" s="276">
        <v>10</v>
      </c>
      <c r="T12" s="363">
        <v>6.5</v>
      </c>
      <c r="U12" s="272">
        <v>1</v>
      </c>
      <c r="V12" s="334">
        <v>6.5</v>
      </c>
      <c r="W12" s="272"/>
      <c r="X12" s="334"/>
      <c r="Y12" s="276"/>
      <c r="Z12" s="336"/>
      <c r="AA12" s="272"/>
      <c r="AB12" s="336"/>
      <c r="AD12" s="338"/>
    </row>
    <row r="13" spans="1:30" ht="18" thickBot="1" x14ac:dyDescent="0.35">
      <c r="A13" s="341"/>
      <c r="B13" s="329">
        <v>1871</v>
      </c>
      <c r="C13" s="125">
        <v>1835</v>
      </c>
      <c r="D13" s="83" t="s">
        <v>333</v>
      </c>
      <c r="E13" s="48"/>
      <c r="F13" s="360"/>
      <c r="G13" s="275">
        <v>0</v>
      </c>
      <c r="H13" s="337"/>
      <c r="I13" s="275">
        <v>1</v>
      </c>
      <c r="J13" s="335"/>
      <c r="K13" s="326">
        <v>1</v>
      </c>
      <c r="L13" s="364"/>
      <c r="M13" s="275">
        <v>0.5</v>
      </c>
      <c r="N13" s="364"/>
      <c r="O13" s="274">
        <v>0</v>
      </c>
      <c r="P13" s="335"/>
      <c r="Q13" s="326">
        <v>1</v>
      </c>
      <c r="R13" s="364"/>
      <c r="S13" s="275">
        <v>1</v>
      </c>
      <c r="T13" s="364"/>
      <c r="U13" s="274">
        <v>0</v>
      </c>
      <c r="V13" s="335"/>
      <c r="W13" s="274"/>
      <c r="X13" s="335"/>
      <c r="Y13" s="275"/>
      <c r="Z13" s="337"/>
      <c r="AA13" s="275"/>
      <c r="AB13" s="337"/>
      <c r="AD13" s="339"/>
    </row>
    <row r="14" spans="1:30" x14ac:dyDescent="0.3">
      <c r="A14" s="340" t="s">
        <v>24</v>
      </c>
      <c r="B14" s="357">
        <v>6</v>
      </c>
      <c r="C14" s="358"/>
      <c r="D14" s="82" t="s">
        <v>273</v>
      </c>
      <c r="E14" s="47"/>
      <c r="F14" s="359">
        <v>2</v>
      </c>
      <c r="G14" s="273">
        <v>3</v>
      </c>
      <c r="H14" s="336">
        <v>2</v>
      </c>
      <c r="I14" s="325">
        <v>17</v>
      </c>
      <c r="J14" s="336">
        <v>3</v>
      </c>
      <c r="K14" s="271">
        <v>7</v>
      </c>
      <c r="L14" s="363">
        <v>4</v>
      </c>
      <c r="M14" s="325">
        <v>17</v>
      </c>
      <c r="N14" s="363">
        <v>5</v>
      </c>
      <c r="O14" s="272">
        <v>1</v>
      </c>
      <c r="P14" s="334">
        <v>5.5</v>
      </c>
      <c r="Q14" s="272">
        <v>10</v>
      </c>
      <c r="R14" s="336">
        <v>5.5</v>
      </c>
      <c r="S14" s="331" t="s">
        <v>190</v>
      </c>
      <c r="T14" s="336">
        <v>5.5</v>
      </c>
      <c r="U14" s="272">
        <v>8</v>
      </c>
      <c r="V14" s="336">
        <v>6</v>
      </c>
      <c r="W14" s="272"/>
      <c r="X14" s="336"/>
      <c r="Y14" s="271"/>
      <c r="Z14" s="334"/>
      <c r="AA14" s="271"/>
      <c r="AB14" s="336"/>
      <c r="AD14" s="338"/>
    </row>
    <row r="15" spans="1:30" ht="18" thickBot="1" x14ac:dyDescent="0.35">
      <c r="A15" s="341"/>
      <c r="B15" s="329">
        <v>1722</v>
      </c>
      <c r="C15" s="125">
        <v>1703</v>
      </c>
      <c r="D15" s="83" t="s">
        <v>336</v>
      </c>
      <c r="E15" s="48"/>
      <c r="F15" s="360"/>
      <c r="G15" s="274">
        <v>0</v>
      </c>
      <c r="H15" s="337"/>
      <c r="I15" s="326">
        <v>1</v>
      </c>
      <c r="J15" s="337"/>
      <c r="K15" s="274">
        <v>1</v>
      </c>
      <c r="L15" s="364"/>
      <c r="M15" s="326">
        <v>1</v>
      </c>
      <c r="N15" s="364"/>
      <c r="O15" s="275">
        <v>0.5</v>
      </c>
      <c r="P15" s="335"/>
      <c r="Q15" s="275">
        <v>0</v>
      </c>
      <c r="R15" s="337"/>
      <c r="S15" s="324">
        <v>0</v>
      </c>
      <c r="T15" s="337"/>
      <c r="U15" s="275">
        <v>0.5</v>
      </c>
      <c r="V15" s="337"/>
      <c r="W15" s="275"/>
      <c r="X15" s="337"/>
      <c r="Y15" s="275"/>
      <c r="Z15" s="335"/>
      <c r="AA15" s="275"/>
      <c r="AB15" s="337"/>
      <c r="AD15" s="339"/>
    </row>
    <row r="16" spans="1:30" x14ac:dyDescent="0.3">
      <c r="A16" s="340" t="s">
        <v>23</v>
      </c>
      <c r="B16" s="357">
        <v>7</v>
      </c>
      <c r="C16" s="358"/>
      <c r="D16" s="82" t="s">
        <v>307</v>
      </c>
      <c r="E16" s="47"/>
      <c r="F16" s="359">
        <v>2</v>
      </c>
      <c r="G16" s="327">
        <v>4</v>
      </c>
      <c r="H16" s="336">
        <v>2</v>
      </c>
      <c r="I16" s="271">
        <v>17</v>
      </c>
      <c r="J16" s="336">
        <v>3</v>
      </c>
      <c r="K16" s="273">
        <v>6</v>
      </c>
      <c r="L16" s="336">
        <v>3</v>
      </c>
      <c r="M16" s="271">
        <v>32</v>
      </c>
      <c r="N16" s="334">
        <v>4</v>
      </c>
      <c r="O16" s="272">
        <v>8</v>
      </c>
      <c r="P16" s="336">
        <v>4</v>
      </c>
      <c r="Q16" s="276">
        <v>12</v>
      </c>
      <c r="R16" s="336">
        <v>5</v>
      </c>
      <c r="S16" s="272">
        <v>18</v>
      </c>
      <c r="T16" s="334">
        <v>6</v>
      </c>
      <c r="U16" s="272">
        <v>2</v>
      </c>
      <c r="V16" s="334">
        <v>6</v>
      </c>
      <c r="W16" s="272"/>
      <c r="X16" s="336"/>
      <c r="Y16" s="272"/>
      <c r="Z16" s="334"/>
      <c r="AA16" s="271"/>
      <c r="AB16" s="334"/>
      <c r="AD16" s="338"/>
    </row>
    <row r="17" spans="1:30" ht="18" thickBot="1" x14ac:dyDescent="0.35">
      <c r="A17" s="341"/>
      <c r="B17" s="329">
        <v>1697</v>
      </c>
      <c r="C17" s="125">
        <v>1872</v>
      </c>
      <c r="D17" s="83" t="s">
        <v>337</v>
      </c>
      <c r="E17" s="48"/>
      <c r="F17" s="360"/>
      <c r="G17" s="326">
        <v>0</v>
      </c>
      <c r="H17" s="337"/>
      <c r="I17" s="275">
        <v>1</v>
      </c>
      <c r="J17" s="337"/>
      <c r="K17" s="274">
        <v>0</v>
      </c>
      <c r="L17" s="337"/>
      <c r="M17" s="274">
        <v>1</v>
      </c>
      <c r="N17" s="335"/>
      <c r="O17" s="275">
        <v>0</v>
      </c>
      <c r="P17" s="337"/>
      <c r="Q17" s="275">
        <v>1</v>
      </c>
      <c r="R17" s="337"/>
      <c r="S17" s="275">
        <v>1</v>
      </c>
      <c r="T17" s="335"/>
      <c r="U17" s="275">
        <v>0</v>
      </c>
      <c r="V17" s="335"/>
      <c r="W17" s="275"/>
      <c r="X17" s="337"/>
      <c r="Y17" s="275"/>
      <c r="Z17" s="335"/>
      <c r="AA17" s="275"/>
      <c r="AB17" s="335"/>
      <c r="AD17" s="339"/>
    </row>
    <row r="18" spans="1:30" x14ac:dyDescent="0.3">
      <c r="A18" s="340" t="s">
        <v>27</v>
      </c>
      <c r="B18" s="357">
        <v>10</v>
      </c>
      <c r="C18" s="358"/>
      <c r="D18" s="82" t="s">
        <v>286</v>
      </c>
      <c r="E18" s="47"/>
      <c r="F18" s="359">
        <v>2</v>
      </c>
      <c r="G18" s="273">
        <v>13</v>
      </c>
      <c r="H18" s="336">
        <v>3</v>
      </c>
      <c r="I18" s="276">
        <v>3</v>
      </c>
      <c r="J18" s="334">
        <v>3</v>
      </c>
      <c r="K18" s="273">
        <v>8</v>
      </c>
      <c r="L18" s="353">
        <v>4</v>
      </c>
      <c r="M18" s="273">
        <v>3</v>
      </c>
      <c r="N18" s="334">
        <v>4</v>
      </c>
      <c r="O18" s="276">
        <v>2</v>
      </c>
      <c r="P18" s="334">
        <v>4</v>
      </c>
      <c r="Q18" s="271">
        <v>6</v>
      </c>
      <c r="R18" s="334">
        <v>5</v>
      </c>
      <c r="S18" s="272">
        <v>4</v>
      </c>
      <c r="T18" s="334">
        <v>5</v>
      </c>
      <c r="U18" s="276">
        <v>18</v>
      </c>
      <c r="V18" s="334">
        <v>6</v>
      </c>
      <c r="W18" s="276"/>
      <c r="X18" s="334"/>
      <c r="Y18" s="271"/>
      <c r="Z18" s="336"/>
      <c r="AA18" s="273"/>
      <c r="AB18" s="336"/>
      <c r="AD18" s="361"/>
    </row>
    <row r="19" spans="1:30" ht="18" thickBot="1" x14ac:dyDescent="0.35">
      <c r="A19" s="341"/>
      <c r="B19" s="329">
        <v>1506</v>
      </c>
      <c r="C19" s="125">
        <v>1529</v>
      </c>
      <c r="D19" s="83" t="s">
        <v>341</v>
      </c>
      <c r="E19" s="48"/>
      <c r="F19" s="360"/>
      <c r="G19" s="275">
        <v>1</v>
      </c>
      <c r="H19" s="337"/>
      <c r="I19" s="275">
        <v>0</v>
      </c>
      <c r="J19" s="335"/>
      <c r="K19" s="275">
        <v>1</v>
      </c>
      <c r="L19" s="354"/>
      <c r="M19" s="274">
        <v>0</v>
      </c>
      <c r="N19" s="335"/>
      <c r="O19" s="274">
        <v>0</v>
      </c>
      <c r="P19" s="335"/>
      <c r="Q19" s="274">
        <v>1</v>
      </c>
      <c r="R19" s="335"/>
      <c r="S19" s="274">
        <v>0</v>
      </c>
      <c r="T19" s="335"/>
      <c r="U19" s="275">
        <v>1</v>
      </c>
      <c r="V19" s="335"/>
      <c r="W19" s="274"/>
      <c r="X19" s="335"/>
      <c r="Y19" s="275"/>
      <c r="Z19" s="337"/>
      <c r="AA19" s="274"/>
      <c r="AB19" s="337"/>
      <c r="AD19" s="362"/>
    </row>
    <row r="20" spans="1:30" x14ac:dyDescent="0.3">
      <c r="A20" s="340" t="s">
        <v>28</v>
      </c>
      <c r="B20" s="346">
        <v>12</v>
      </c>
      <c r="C20" s="347"/>
      <c r="D20" s="82" t="s">
        <v>285</v>
      </c>
      <c r="E20" s="47"/>
      <c r="F20" s="348">
        <v>1</v>
      </c>
      <c r="G20" s="273">
        <v>14</v>
      </c>
      <c r="H20" s="334">
        <v>1</v>
      </c>
      <c r="I20" s="272">
        <v>29</v>
      </c>
      <c r="J20" s="336">
        <v>2</v>
      </c>
      <c r="K20" s="271">
        <v>15</v>
      </c>
      <c r="L20" s="336">
        <v>2</v>
      </c>
      <c r="M20" s="272">
        <v>23</v>
      </c>
      <c r="N20" s="334">
        <v>3</v>
      </c>
      <c r="O20" s="271">
        <v>19</v>
      </c>
      <c r="P20" s="336">
        <v>4</v>
      </c>
      <c r="Q20" s="272">
        <v>7</v>
      </c>
      <c r="R20" s="334">
        <v>4</v>
      </c>
      <c r="S20" s="276">
        <v>32</v>
      </c>
      <c r="T20" s="334">
        <v>5</v>
      </c>
      <c r="U20" s="271">
        <v>25</v>
      </c>
      <c r="V20" s="350">
        <v>6</v>
      </c>
      <c r="W20" s="271"/>
      <c r="X20" s="336"/>
      <c r="Y20" s="272"/>
      <c r="Z20" s="336"/>
      <c r="AA20" s="278"/>
      <c r="AB20" s="334"/>
      <c r="AD20" s="338"/>
    </row>
    <row r="21" spans="1:30" ht="18" thickBot="1" x14ac:dyDescent="0.35">
      <c r="A21" s="341"/>
      <c r="B21" s="329">
        <v>1491</v>
      </c>
      <c r="C21" s="125">
        <v>1487</v>
      </c>
      <c r="D21" s="83" t="s">
        <v>343</v>
      </c>
      <c r="E21" s="48"/>
      <c r="F21" s="349"/>
      <c r="G21" s="274">
        <v>0</v>
      </c>
      <c r="H21" s="335"/>
      <c r="I21" s="274">
        <v>1</v>
      </c>
      <c r="J21" s="337"/>
      <c r="K21" s="274">
        <v>0</v>
      </c>
      <c r="L21" s="337"/>
      <c r="M21" s="274">
        <v>1</v>
      </c>
      <c r="N21" s="335"/>
      <c r="O21" s="275">
        <v>1</v>
      </c>
      <c r="P21" s="337"/>
      <c r="Q21" s="275">
        <v>0</v>
      </c>
      <c r="R21" s="335"/>
      <c r="S21" s="277">
        <v>1</v>
      </c>
      <c r="T21" s="335"/>
      <c r="U21" s="274">
        <v>1</v>
      </c>
      <c r="V21" s="351"/>
      <c r="W21" s="274"/>
      <c r="X21" s="337"/>
      <c r="Y21" s="274"/>
      <c r="Z21" s="337"/>
      <c r="AA21" s="274"/>
      <c r="AB21" s="335"/>
      <c r="AD21" s="339"/>
    </row>
    <row r="22" spans="1:30" x14ac:dyDescent="0.3">
      <c r="A22" s="340" t="s">
        <v>26</v>
      </c>
      <c r="B22" s="357">
        <v>8</v>
      </c>
      <c r="C22" s="358"/>
      <c r="D22" s="82" t="s">
        <v>284</v>
      </c>
      <c r="E22" s="47"/>
      <c r="F22" s="359">
        <v>2</v>
      </c>
      <c r="G22" s="272">
        <v>24</v>
      </c>
      <c r="H22" s="334">
        <v>3</v>
      </c>
      <c r="I22" s="272">
        <v>2</v>
      </c>
      <c r="J22" s="334">
        <v>3</v>
      </c>
      <c r="K22" s="271">
        <v>10</v>
      </c>
      <c r="L22" s="336">
        <v>3</v>
      </c>
      <c r="M22" s="272">
        <v>20</v>
      </c>
      <c r="N22" s="334">
        <v>4</v>
      </c>
      <c r="O22" s="271">
        <v>7</v>
      </c>
      <c r="P22" s="363">
        <v>5</v>
      </c>
      <c r="Q22" s="327">
        <v>15</v>
      </c>
      <c r="R22" s="336">
        <v>5</v>
      </c>
      <c r="S22" s="271">
        <v>2</v>
      </c>
      <c r="T22" s="334">
        <v>5</v>
      </c>
      <c r="U22" s="276">
        <v>6</v>
      </c>
      <c r="V22" s="334">
        <v>5.5</v>
      </c>
      <c r="W22" s="273"/>
      <c r="X22" s="336"/>
      <c r="Y22" s="276"/>
      <c r="Z22" s="334"/>
      <c r="AA22" s="273"/>
      <c r="AB22" s="336"/>
      <c r="AD22" s="338"/>
    </row>
    <row r="23" spans="1:30" ht="18" thickBot="1" x14ac:dyDescent="0.35">
      <c r="A23" s="341"/>
      <c r="B23" s="329">
        <v>1687</v>
      </c>
      <c r="C23" s="125">
        <v>1694</v>
      </c>
      <c r="D23" s="83" t="s">
        <v>338</v>
      </c>
      <c r="E23" s="48"/>
      <c r="F23" s="360"/>
      <c r="G23" s="275">
        <v>1</v>
      </c>
      <c r="H23" s="335"/>
      <c r="I23" s="275">
        <v>0</v>
      </c>
      <c r="J23" s="335"/>
      <c r="K23" s="274">
        <v>0</v>
      </c>
      <c r="L23" s="337"/>
      <c r="M23" s="274">
        <v>1</v>
      </c>
      <c r="N23" s="335"/>
      <c r="O23" s="274">
        <v>1</v>
      </c>
      <c r="P23" s="364"/>
      <c r="Q23" s="326">
        <v>1</v>
      </c>
      <c r="R23" s="337"/>
      <c r="S23" s="274">
        <v>0</v>
      </c>
      <c r="T23" s="335"/>
      <c r="U23" s="275">
        <v>0.5</v>
      </c>
      <c r="V23" s="335"/>
      <c r="W23" s="275"/>
      <c r="X23" s="337"/>
      <c r="Y23" s="274"/>
      <c r="Z23" s="335"/>
      <c r="AA23" s="275"/>
      <c r="AB23" s="337"/>
      <c r="AD23" s="339"/>
    </row>
    <row r="24" spans="1:30" x14ac:dyDescent="0.3">
      <c r="A24" s="340" t="s">
        <v>25</v>
      </c>
      <c r="B24" s="346">
        <v>17</v>
      </c>
      <c r="C24" s="347"/>
      <c r="D24" s="82" t="s">
        <v>279</v>
      </c>
      <c r="E24" s="47"/>
      <c r="F24" s="348">
        <v>1</v>
      </c>
      <c r="G24" s="271">
        <v>23</v>
      </c>
      <c r="H24" s="336">
        <v>2</v>
      </c>
      <c r="I24" s="272">
        <v>7</v>
      </c>
      <c r="J24" s="336">
        <v>2</v>
      </c>
      <c r="K24" s="271">
        <v>25</v>
      </c>
      <c r="L24" s="336">
        <v>2.5</v>
      </c>
      <c r="M24" s="272">
        <v>22</v>
      </c>
      <c r="N24" s="336">
        <v>3.5</v>
      </c>
      <c r="O24" s="272">
        <v>21</v>
      </c>
      <c r="P24" s="334">
        <v>4.5</v>
      </c>
      <c r="Q24" s="271">
        <v>1</v>
      </c>
      <c r="R24" s="336">
        <v>4.5</v>
      </c>
      <c r="S24" s="272">
        <v>5</v>
      </c>
      <c r="T24" s="350">
        <v>5.5</v>
      </c>
      <c r="U24" s="331" t="s">
        <v>190</v>
      </c>
      <c r="V24" s="336">
        <v>5.5</v>
      </c>
      <c r="W24" s="271"/>
      <c r="X24" s="334"/>
      <c r="Y24" s="276"/>
      <c r="Z24" s="336"/>
      <c r="AA24" s="271"/>
      <c r="AB24" s="334"/>
      <c r="AD24" s="352"/>
    </row>
    <row r="25" spans="1:30" ht="18" thickBot="1" x14ac:dyDescent="0.35">
      <c r="A25" s="341"/>
      <c r="B25" s="329">
        <v>1413</v>
      </c>
      <c r="C25" s="125">
        <v>1374</v>
      </c>
      <c r="D25" s="83" t="s">
        <v>348</v>
      </c>
      <c r="E25" s="48"/>
      <c r="F25" s="349"/>
      <c r="G25" s="274">
        <v>1</v>
      </c>
      <c r="H25" s="337"/>
      <c r="I25" s="274">
        <v>0</v>
      </c>
      <c r="J25" s="337"/>
      <c r="K25" s="274">
        <v>0.5</v>
      </c>
      <c r="L25" s="337"/>
      <c r="M25" s="274">
        <v>1</v>
      </c>
      <c r="N25" s="337"/>
      <c r="O25" s="274">
        <v>1</v>
      </c>
      <c r="P25" s="335"/>
      <c r="Q25" s="274">
        <v>0</v>
      </c>
      <c r="R25" s="337"/>
      <c r="S25" s="274">
        <v>1</v>
      </c>
      <c r="T25" s="351"/>
      <c r="U25" s="324">
        <v>0</v>
      </c>
      <c r="V25" s="337"/>
      <c r="W25" s="274"/>
      <c r="X25" s="335"/>
      <c r="Y25" s="275"/>
      <c r="Z25" s="337"/>
      <c r="AA25" s="275"/>
      <c r="AB25" s="335"/>
      <c r="AD25" s="339"/>
    </row>
    <row r="26" spans="1:30" x14ac:dyDescent="0.3">
      <c r="A26" s="340" t="s">
        <v>34</v>
      </c>
      <c r="B26" s="346">
        <v>11</v>
      </c>
      <c r="C26" s="347"/>
      <c r="D26" s="82" t="s">
        <v>334</v>
      </c>
      <c r="E26" s="47"/>
      <c r="F26" s="348">
        <v>1</v>
      </c>
      <c r="G26" s="331" t="s">
        <v>190</v>
      </c>
      <c r="H26" s="336">
        <v>1</v>
      </c>
      <c r="I26" s="273">
        <v>22</v>
      </c>
      <c r="J26" s="336">
        <v>2</v>
      </c>
      <c r="K26" s="276">
        <v>24</v>
      </c>
      <c r="L26" s="336">
        <v>3</v>
      </c>
      <c r="M26" s="276">
        <v>31</v>
      </c>
      <c r="N26" s="336">
        <v>3</v>
      </c>
      <c r="O26" s="276">
        <v>25</v>
      </c>
      <c r="P26" s="336">
        <v>4</v>
      </c>
      <c r="Q26" s="331" t="s">
        <v>190</v>
      </c>
      <c r="R26" s="336">
        <v>4</v>
      </c>
      <c r="S26" s="272">
        <v>20</v>
      </c>
      <c r="T26" s="336">
        <v>4</v>
      </c>
      <c r="U26" s="273">
        <v>15</v>
      </c>
      <c r="V26" s="334">
        <v>5</v>
      </c>
      <c r="W26" s="272"/>
      <c r="X26" s="334"/>
      <c r="Y26" s="271"/>
      <c r="Z26" s="334"/>
      <c r="AA26" s="273"/>
      <c r="AB26" s="334"/>
      <c r="AD26" s="338"/>
    </row>
    <row r="27" spans="1:30" ht="18" thickBot="1" x14ac:dyDescent="0.35">
      <c r="A27" s="341"/>
      <c r="B27" s="329">
        <v>1495</v>
      </c>
      <c r="C27" s="125">
        <v>1515</v>
      </c>
      <c r="D27" s="83" t="s">
        <v>342</v>
      </c>
      <c r="E27" s="48"/>
      <c r="F27" s="349"/>
      <c r="G27" s="324">
        <v>0</v>
      </c>
      <c r="H27" s="337"/>
      <c r="I27" s="275">
        <v>1</v>
      </c>
      <c r="J27" s="337"/>
      <c r="K27" s="275">
        <v>1</v>
      </c>
      <c r="L27" s="337"/>
      <c r="M27" s="274">
        <v>0</v>
      </c>
      <c r="N27" s="337"/>
      <c r="O27" s="274">
        <v>1</v>
      </c>
      <c r="P27" s="337"/>
      <c r="Q27" s="324">
        <v>0</v>
      </c>
      <c r="R27" s="337"/>
      <c r="S27" s="275">
        <v>0</v>
      </c>
      <c r="T27" s="337"/>
      <c r="U27" s="274">
        <v>1</v>
      </c>
      <c r="V27" s="335"/>
      <c r="W27" s="275"/>
      <c r="X27" s="335"/>
      <c r="Y27" s="274"/>
      <c r="Z27" s="335"/>
      <c r="AA27" s="277"/>
      <c r="AB27" s="335"/>
      <c r="AD27" s="339"/>
    </row>
    <row r="28" spans="1:30" x14ac:dyDescent="0.3">
      <c r="A28" s="340" t="s">
        <v>29</v>
      </c>
      <c r="B28" s="346">
        <v>18</v>
      </c>
      <c r="C28" s="347"/>
      <c r="D28" s="82" t="s">
        <v>349</v>
      </c>
      <c r="E28" s="47"/>
      <c r="F28" s="348">
        <v>1</v>
      </c>
      <c r="G28" s="272">
        <v>26</v>
      </c>
      <c r="H28" s="336">
        <v>2</v>
      </c>
      <c r="I28" s="271">
        <v>4</v>
      </c>
      <c r="J28" s="336">
        <v>2</v>
      </c>
      <c r="K28" s="272">
        <v>14</v>
      </c>
      <c r="L28" s="336">
        <v>3</v>
      </c>
      <c r="M28" s="271">
        <v>1</v>
      </c>
      <c r="N28" s="334">
        <v>3</v>
      </c>
      <c r="O28" s="272">
        <v>16</v>
      </c>
      <c r="P28" s="336">
        <v>4</v>
      </c>
      <c r="Q28" s="272">
        <v>13</v>
      </c>
      <c r="R28" s="350">
        <v>5</v>
      </c>
      <c r="S28" s="271">
        <v>7</v>
      </c>
      <c r="T28" s="334">
        <v>5</v>
      </c>
      <c r="U28" s="272">
        <v>10</v>
      </c>
      <c r="V28" s="334">
        <v>5</v>
      </c>
      <c r="W28" s="273"/>
      <c r="X28" s="336"/>
      <c r="Y28" s="273"/>
      <c r="Z28" s="334"/>
      <c r="AA28" s="278"/>
      <c r="AB28" s="334"/>
      <c r="AD28" s="338"/>
    </row>
    <row r="29" spans="1:30" ht="18" thickBot="1" x14ac:dyDescent="0.35">
      <c r="A29" s="341"/>
      <c r="B29" s="329">
        <v>1379</v>
      </c>
      <c r="C29" s="125">
        <v>1399</v>
      </c>
      <c r="D29" s="83" t="s">
        <v>350</v>
      </c>
      <c r="E29" s="48"/>
      <c r="F29" s="349"/>
      <c r="G29" s="274">
        <v>1</v>
      </c>
      <c r="H29" s="337"/>
      <c r="I29" s="274">
        <v>0</v>
      </c>
      <c r="J29" s="337"/>
      <c r="K29" s="274">
        <v>1</v>
      </c>
      <c r="L29" s="337"/>
      <c r="M29" s="275">
        <v>0</v>
      </c>
      <c r="N29" s="335"/>
      <c r="O29" s="275">
        <v>1</v>
      </c>
      <c r="P29" s="337"/>
      <c r="Q29" s="275">
        <v>1</v>
      </c>
      <c r="R29" s="351"/>
      <c r="S29" s="274">
        <v>0</v>
      </c>
      <c r="T29" s="335"/>
      <c r="U29" s="277">
        <v>0</v>
      </c>
      <c r="V29" s="335"/>
      <c r="W29" s="277"/>
      <c r="X29" s="337"/>
      <c r="Y29" s="277"/>
      <c r="Z29" s="335"/>
      <c r="AA29" s="274"/>
      <c r="AB29" s="335"/>
      <c r="AD29" s="339"/>
    </row>
    <row r="30" spans="1:30" x14ac:dyDescent="0.3">
      <c r="A30" s="340" t="s">
        <v>37</v>
      </c>
      <c r="B30" s="346">
        <v>20</v>
      </c>
      <c r="C30" s="347"/>
      <c r="D30" s="82" t="s">
        <v>281</v>
      </c>
      <c r="E30" s="46"/>
      <c r="F30" s="348">
        <v>1</v>
      </c>
      <c r="G30" s="271">
        <v>25</v>
      </c>
      <c r="H30" s="334">
        <v>1</v>
      </c>
      <c r="I30" s="272">
        <v>19</v>
      </c>
      <c r="J30" s="334">
        <v>2</v>
      </c>
      <c r="K30" s="272">
        <v>16</v>
      </c>
      <c r="L30" s="334">
        <v>3</v>
      </c>
      <c r="M30" s="271">
        <v>8</v>
      </c>
      <c r="N30" s="334">
        <v>3</v>
      </c>
      <c r="O30" s="271">
        <v>5</v>
      </c>
      <c r="P30" s="334">
        <v>3</v>
      </c>
      <c r="Q30" s="272">
        <v>32</v>
      </c>
      <c r="R30" s="334">
        <v>3</v>
      </c>
      <c r="S30" s="271">
        <v>11</v>
      </c>
      <c r="T30" s="334">
        <v>4</v>
      </c>
      <c r="U30" s="272">
        <v>28</v>
      </c>
      <c r="V30" s="336">
        <v>5</v>
      </c>
      <c r="W30" s="271"/>
      <c r="X30" s="336"/>
      <c r="Y30" s="276"/>
      <c r="Z30" s="336"/>
      <c r="AA30" s="273"/>
      <c r="AB30" s="336"/>
      <c r="AD30" s="338"/>
    </row>
    <row r="31" spans="1:30" ht="18" thickBot="1" x14ac:dyDescent="0.35">
      <c r="A31" s="341"/>
      <c r="B31" s="329">
        <v>1266</v>
      </c>
      <c r="C31" s="125">
        <v>1315</v>
      </c>
      <c r="D31" s="83" t="s">
        <v>352</v>
      </c>
      <c r="E31" s="46"/>
      <c r="F31" s="349"/>
      <c r="G31" s="274">
        <v>0</v>
      </c>
      <c r="H31" s="335"/>
      <c r="I31" s="274">
        <v>1</v>
      </c>
      <c r="J31" s="335"/>
      <c r="K31" s="274">
        <v>1</v>
      </c>
      <c r="L31" s="335"/>
      <c r="M31" s="274">
        <v>0</v>
      </c>
      <c r="N31" s="335"/>
      <c r="O31" s="274">
        <v>0</v>
      </c>
      <c r="P31" s="335"/>
      <c r="Q31" s="275">
        <v>0</v>
      </c>
      <c r="R31" s="335"/>
      <c r="S31" s="274">
        <v>1</v>
      </c>
      <c r="T31" s="335"/>
      <c r="U31" s="275">
        <v>1</v>
      </c>
      <c r="V31" s="337"/>
      <c r="W31" s="274"/>
      <c r="X31" s="337"/>
      <c r="Y31" s="277"/>
      <c r="Z31" s="337"/>
      <c r="AA31" s="274"/>
      <c r="AB31" s="337"/>
      <c r="AD31" s="339"/>
    </row>
    <row r="32" spans="1:30" x14ac:dyDescent="0.3">
      <c r="A32" s="340" t="s">
        <v>62</v>
      </c>
      <c r="B32" s="342">
        <v>32</v>
      </c>
      <c r="C32" s="343"/>
      <c r="D32" s="82" t="s">
        <v>280</v>
      </c>
      <c r="E32" s="46"/>
      <c r="F32" s="344">
        <v>0</v>
      </c>
      <c r="G32" s="271">
        <v>19</v>
      </c>
      <c r="H32" s="334">
        <v>1</v>
      </c>
      <c r="I32" s="272">
        <v>15</v>
      </c>
      <c r="J32" s="334">
        <v>1.5</v>
      </c>
      <c r="K32" s="271">
        <v>21</v>
      </c>
      <c r="L32" s="334">
        <v>2.5</v>
      </c>
      <c r="M32" s="272">
        <v>7</v>
      </c>
      <c r="N32" s="334">
        <v>2.5</v>
      </c>
      <c r="O32" s="272">
        <v>13</v>
      </c>
      <c r="P32" s="334">
        <v>3</v>
      </c>
      <c r="Q32" s="276">
        <v>20</v>
      </c>
      <c r="R32" s="350">
        <v>4</v>
      </c>
      <c r="S32" s="273">
        <v>12</v>
      </c>
      <c r="T32" s="334">
        <v>4</v>
      </c>
      <c r="U32" s="272">
        <v>19</v>
      </c>
      <c r="V32" s="350">
        <v>5</v>
      </c>
      <c r="W32" s="276"/>
      <c r="X32" s="336"/>
      <c r="Y32" s="276"/>
      <c r="Z32" s="336"/>
      <c r="AA32" s="276"/>
      <c r="AB32" s="336"/>
      <c r="AD32" s="338"/>
    </row>
    <row r="33" spans="1:30" ht="18" thickBot="1" x14ac:dyDescent="0.35">
      <c r="A33" s="341"/>
      <c r="B33" s="121">
        <v>0</v>
      </c>
      <c r="C33" s="125">
        <v>0</v>
      </c>
      <c r="D33" s="83" t="s">
        <v>371</v>
      </c>
      <c r="E33" s="46"/>
      <c r="F33" s="345"/>
      <c r="G33" s="274">
        <v>1</v>
      </c>
      <c r="H33" s="335"/>
      <c r="I33" s="275">
        <v>0.5</v>
      </c>
      <c r="J33" s="335"/>
      <c r="K33" s="274">
        <v>1</v>
      </c>
      <c r="L33" s="335"/>
      <c r="M33" s="274">
        <v>0</v>
      </c>
      <c r="N33" s="335"/>
      <c r="O33" s="275">
        <v>0.5</v>
      </c>
      <c r="P33" s="335"/>
      <c r="Q33" s="275">
        <v>1</v>
      </c>
      <c r="R33" s="351"/>
      <c r="S33" s="275">
        <v>0</v>
      </c>
      <c r="T33" s="335"/>
      <c r="U33" s="274">
        <v>1</v>
      </c>
      <c r="V33" s="351"/>
      <c r="W33" s="275"/>
      <c r="X33" s="337"/>
      <c r="Y33" s="275"/>
      <c r="Z33" s="337"/>
      <c r="AA33" s="275"/>
      <c r="AB33" s="337"/>
      <c r="AD33" s="339"/>
    </row>
    <row r="34" spans="1:30" x14ac:dyDescent="0.3">
      <c r="A34" s="340" t="s">
        <v>35</v>
      </c>
      <c r="B34" s="346">
        <v>13</v>
      </c>
      <c r="C34" s="347"/>
      <c r="D34" s="82" t="s">
        <v>344</v>
      </c>
      <c r="E34" s="47"/>
      <c r="F34" s="348">
        <v>1</v>
      </c>
      <c r="G34" s="271">
        <v>10</v>
      </c>
      <c r="H34" s="336">
        <v>1</v>
      </c>
      <c r="I34" s="273">
        <v>25</v>
      </c>
      <c r="J34" s="334">
        <v>1</v>
      </c>
      <c r="K34" s="276">
        <v>23</v>
      </c>
      <c r="L34" s="334">
        <v>2</v>
      </c>
      <c r="M34" s="272">
        <v>19</v>
      </c>
      <c r="N34" s="336">
        <v>2.5</v>
      </c>
      <c r="O34" s="271">
        <v>32</v>
      </c>
      <c r="P34" s="336">
        <v>3</v>
      </c>
      <c r="Q34" s="271">
        <v>18</v>
      </c>
      <c r="R34" s="334">
        <v>3</v>
      </c>
      <c r="S34" s="276">
        <v>21</v>
      </c>
      <c r="T34" s="334">
        <v>4</v>
      </c>
      <c r="U34" s="276">
        <v>16</v>
      </c>
      <c r="V34" s="336">
        <v>4.5</v>
      </c>
      <c r="W34" s="271"/>
      <c r="X34" s="336"/>
      <c r="Y34" s="271"/>
      <c r="Z34" s="336"/>
      <c r="AA34" s="271"/>
      <c r="AB34" s="334"/>
      <c r="AD34" s="338"/>
    </row>
    <row r="35" spans="1:30" ht="18" thickBot="1" x14ac:dyDescent="0.35">
      <c r="A35" s="341"/>
      <c r="B35" s="329">
        <v>1489</v>
      </c>
      <c r="C35" s="125">
        <v>1478</v>
      </c>
      <c r="D35" s="83" t="s">
        <v>345</v>
      </c>
      <c r="E35" s="48"/>
      <c r="F35" s="349"/>
      <c r="G35" s="274">
        <v>0</v>
      </c>
      <c r="H35" s="337"/>
      <c r="I35" s="275">
        <v>0</v>
      </c>
      <c r="J35" s="335"/>
      <c r="K35" s="275">
        <v>1</v>
      </c>
      <c r="L35" s="335"/>
      <c r="M35" s="275">
        <v>0.5</v>
      </c>
      <c r="N35" s="337"/>
      <c r="O35" s="275">
        <v>0.5</v>
      </c>
      <c r="P35" s="337"/>
      <c r="Q35" s="275">
        <v>0</v>
      </c>
      <c r="R35" s="335"/>
      <c r="S35" s="277">
        <v>1</v>
      </c>
      <c r="T35" s="335"/>
      <c r="U35" s="275">
        <v>0.5</v>
      </c>
      <c r="V35" s="337"/>
      <c r="W35" s="274"/>
      <c r="X35" s="337"/>
      <c r="Y35" s="274"/>
      <c r="Z35" s="337"/>
      <c r="AA35" s="274"/>
      <c r="AB35" s="335"/>
      <c r="AD35" s="339"/>
    </row>
    <row r="36" spans="1:30" x14ac:dyDescent="0.3">
      <c r="A36" s="340" t="s">
        <v>30</v>
      </c>
      <c r="B36" s="346">
        <v>15</v>
      </c>
      <c r="C36" s="347"/>
      <c r="D36" s="82" t="s">
        <v>332</v>
      </c>
      <c r="E36" s="47"/>
      <c r="F36" s="348">
        <v>1</v>
      </c>
      <c r="G36" s="273">
        <v>16</v>
      </c>
      <c r="H36" s="336">
        <v>1</v>
      </c>
      <c r="I36" s="276">
        <v>32</v>
      </c>
      <c r="J36" s="334">
        <v>1.5</v>
      </c>
      <c r="K36" s="273">
        <v>12</v>
      </c>
      <c r="L36" s="334">
        <v>2.5</v>
      </c>
      <c r="M36" s="276">
        <v>24</v>
      </c>
      <c r="N36" s="334">
        <v>3.5</v>
      </c>
      <c r="O36" s="273">
        <v>9</v>
      </c>
      <c r="P36" s="336">
        <v>4.5</v>
      </c>
      <c r="Q36" s="271">
        <v>1</v>
      </c>
      <c r="R36" s="334">
        <v>4.5</v>
      </c>
      <c r="S36" s="325">
        <v>4</v>
      </c>
      <c r="T36" s="334">
        <v>4.5</v>
      </c>
      <c r="U36" s="271">
        <v>11</v>
      </c>
      <c r="V36" s="334">
        <v>4.5</v>
      </c>
      <c r="W36" s="272"/>
      <c r="X36" s="336"/>
      <c r="Y36" s="272"/>
      <c r="Z36" s="336"/>
      <c r="AA36" s="271"/>
      <c r="AB36" s="336"/>
      <c r="AD36" s="361"/>
    </row>
    <row r="37" spans="1:30" ht="18" thickBot="1" x14ac:dyDescent="0.35">
      <c r="A37" s="341"/>
      <c r="B37" s="329">
        <v>1462</v>
      </c>
      <c r="C37" s="125">
        <v>1413</v>
      </c>
      <c r="D37" s="83" t="s">
        <v>346</v>
      </c>
      <c r="E37" s="48"/>
      <c r="F37" s="349"/>
      <c r="G37" s="275">
        <v>0</v>
      </c>
      <c r="H37" s="337"/>
      <c r="I37" s="277">
        <v>0.5</v>
      </c>
      <c r="J37" s="335"/>
      <c r="K37" s="277">
        <v>1</v>
      </c>
      <c r="L37" s="335"/>
      <c r="M37" s="277">
        <v>1</v>
      </c>
      <c r="N37" s="335"/>
      <c r="O37" s="274">
        <v>1</v>
      </c>
      <c r="P37" s="337"/>
      <c r="Q37" s="275">
        <v>0</v>
      </c>
      <c r="R37" s="335"/>
      <c r="S37" s="326">
        <v>0</v>
      </c>
      <c r="T37" s="335"/>
      <c r="U37" s="274">
        <v>0</v>
      </c>
      <c r="V37" s="335"/>
      <c r="W37" s="274"/>
      <c r="X37" s="337"/>
      <c r="Y37" s="274"/>
      <c r="Z37" s="337"/>
      <c r="AA37" s="274"/>
      <c r="AB37" s="337"/>
      <c r="AD37" s="362"/>
    </row>
    <row r="38" spans="1:30" x14ac:dyDescent="0.3">
      <c r="A38" s="340" t="s">
        <v>36</v>
      </c>
      <c r="B38" s="346">
        <v>16</v>
      </c>
      <c r="C38" s="347"/>
      <c r="D38" s="82" t="s">
        <v>277</v>
      </c>
      <c r="E38" s="47"/>
      <c r="F38" s="348">
        <v>1</v>
      </c>
      <c r="G38" s="276">
        <v>15</v>
      </c>
      <c r="H38" s="336">
        <v>2</v>
      </c>
      <c r="I38" s="272">
        <v>5</v>
      </c>
      <c r="J38" s="334">
        <v>2</v>
      </c>
      <c r="K38" s="276">
        <v>20</v>
      </c>
      <c r="L38" s="336">
        <v>2</v>
      </c>
      <c r="M38" s="272">
        <v>28</v>
      </c>
      <c r="N38" s="334">
        <v>3</v>
      </c>
      <c r="O38" s="276">
        <v>18</v>
      </c>
      <c r="P38" s="336">
        <v>3</v>
      </c>
      <c r="Q38" s="272">
        <v>9</v>
      </c>
      <c r="R38" s="336">
        <v>4</v>
      </c>
      <c r="S38" s="271">
        <v>25</v>
      </c>
      <c r="T38" s="336">
        <v>4</v>
      </c>
      <c r="U38" s="272">
        <v>13</v>
      </c>
      <c r="V38" s="334">
        <v>4.5</v>
      </c>
      <c r="W38" s="276"/>
      <c r="X38" s="334"/>
      <c r="Y38" s="273"/>
      <c r="Z38" s="334"/>
      <c r="AA38" s="273"/>
      <c r="AB38" s="334"/>
      <c r="AD38" s="338"/>
    </row>
    <row r="39" spans="1:30" ht="18" thickBot="1" x14ac:dyDescent="0.35">
      <c r="A39" s="341"/>
      <c r="B39" s="329">
        <v>1458</v>
      </c>
      <c r="C39" s="125">
        <v>1473</v>
      </c>
      <c r="D39" s="83" t="s">
        <v>347</v>
      </c>
      <c r="E39" s="48"/>
      <c r="F39" s="349"/>
      <c r="G39" s="277">
        <v>1</v>
      </c>
      <c r="H39" s="337"/>
      <c r="I39" s="275">
        <v>0</v>
      </c>
      <c r="J39" s="335"/>
      <c r="K39" s="274">
        <v>0</v>
      </c>
      <c r="L39" s="337"/>
      <c r="M39" s="275">
        <v>1</v>
      </c>
      <c r="N39" s="335"/>
      <c r="O39" s="274">
        <v>0</v>
      </c>
      <c r="P39" s="337"/>
      <c r="Q39" s="275">
        <v>1</v>
      </c>
      <c r="R39" s="337"/>
      <c r="S39" s="275">
        <v>0</v>
      </c>
      <c r="T39" s="337"/>
      <c r="U39" s="275">
        <v>0.5</v>
      </c>
      <c r="V39" s="335"/>
      <c r="W39" s="275"/>
      <c r="X39" s="335"/>
      <c r="Y39" s="275"/>
      <c r="Z39" s="335"/>
      <c r="AA39" s="274"/>
      <c r="AB39" s="335"/>
      <c r="AD39" s="339"/>
    </row>
    <row r="40" spans="1:30" x14ac:dyDescent="0.3">
      <c r="A40" s="340" t="s">
        <v>31</v>
      </c>
      <c r="B40" s="342">
        <v>25</v>
      </c>
      <c r="C40" s="343"/>
      <c r="D40" s="82" t="s">
        <v>349</v>
      </c>
      <c r="E40" s="46"/>
      <c r="F40" s="344">
        <v>0</v>
      </c>
      <c r="G40" s="272">
        <v>20</v>
      </c>
      <c r="H40" s="336">
        <v>1</v>
      </c>
      <c r="I40" s="271">
        <v>13</v>
      </c>
      <c r="J40" s="334">
        <v>2</v>
      </c>
      <c r="K40" s="272">
        <v>17</v>
      </c>
      <c r="L40" s="334">
        <v>2.5</v>
      </c>
      <c r="M40" s="276">
        <v>9</v>
      </c>
      <c r="N40" s="334">
        <v>2.5</v>
      </c>
      <c r="O40" s="272">
        <v>11</v>
      </c>
      <c r="P40" s="334">
        <v>2.5</v>
      </c>
      <c r="Q40" s="276">
        <v>22</v>
      </c>
      <c r="R40" s="334">
        <v>3.5</v>
      </c>
      <c r="S40" s="273">
        <v>16</v>
      </c>
      <c r="T40" s="350">
        <v>4.5</v>
      </c>
      <c r="U40" s="272">
        <v>12</v>
      </c>
      <c r="V40" s="334">
        <v>4.5</v>
      </c>
      <c r="W40" s="271"/>
      <c r="X40" s="334"/>
      <c r="Y40" s="278"/>
      <c r="Z40" s="334"/>
      <c r="AA40" s="278"/>
      <c r="AB40" s="334"/>
      <c r="AD40" s="338"/>
    </row>
    <row r="41" spans="1:30" ht="18" thickBot="1" x14ac:dyDescent="0.35">
      <c r="A41" s="341"/>
      <c r="B41" s="121">
        <v>0</v>
      </c>
      <c r="C41" s="125">
        <v>0</v>
      </c>
      <c r="D41" s="83" t="s">
        <v>357</v>
      </c>
      <c r="E41" s="46"/>
      <c r="F41" s="345"/>
      <c r="G41" s="277">
        <v>1</v>
      </c>
      <c r="H41" s="337"/>
      <c r="I41" s="274">
        <v>1</v>
      </c>
      <c r="J41" s="335"/>
      <c r="K41" s="275">
        <v>0.5</v>
      </c>
      <c r="L41" s="335"/>
      <c r="M41" s="275">
        <v>0</v>
      </c>
      <c r="N41" s="335"/>
      <c r="O41" s="275">
        <v>0</v>
      </c>
      <c r="P41" s="335"/>
      <c r="Q41" s="275">
        <v>1</v>
      </c>
      <c r="R41" s="335"/>
      <c r="S41" s="275">
        <v>1</v>
      </c>
      <c r="T41" s="351"/>
      <c r="U41" s="274">
        <v>0</v>
      </c>
      <c r="V41" s="335"/>
      <c r="W41" s="274"/>
      <c r="X41" s="335"/>
      <c r="Y41" s="274"/>
      <c r="Z41" s="335"/>
      <c r="AA41" s="274"/>
      <c r="AB41" s="335"/>
      <c r="AD41" s="339"/>
    </row>
    <row r="42" spans="1:30" x14ac:dyDescent="0.3">
      <c r="A42" s="340" t="s">
        <v>32</v>
      </c>
      <c r="B42" s="357">
        <v>5</v>
      </c>
      <c r="C42" s="358"/>
      <c r="D42" s="82" t="s">
        <v>334</v>
      </c>
      <c r="E42" s="47"/>
      <c r="F42" s="359">
        <v>2</v>
      </c>
      <c r="G42" s="331" t="s">
        <v>190</v>
      </c>
      <c r="H42" s="336">
        <v>2</v>
      </c>
      <c r="I42" s="276">
        <v>16</v>
      </c>
      <c r="J42" s="336">
        <v>3</v>
      </c>
      <c r="K42" s="331" t="s">
        <v>190</v>
      </c>
      <c r="L42" s="336">
        <v>3</v>
      </c>
      <c r="M42" s="331" t="s">
        <v>190</v>
      </c>
      <c r="N42" s="334">
        <v>3</v>
      </c>
      <c r="O42" s="272">
        <v>20</v>
      </c>
      <c r="P42" s="336">
        <v>4</v>
      </c>
      <c r="Q42" s="331" t="s">
        <v>190</v>
      </c>
      <c r="R42" s="336">
        <v>4</v>
      </c>
      <c r="S42" s="271">
        <v>17</v>
      </c>
      <c r="T42" s="336">
        <v>4</v>
      </c>
      <c r="U42" s="331" t="s">
        <v>190</v>
      </c>
      <c r="V42" s="334">
        <v>4</v>
      </c>
      <c r="W42" s="272"/>
      <c r="X42" s="334"/>
      <c r="Y42" s="273"/>
      <c r="Z42" s="336"/>
      <c r="AA42" s="271"/>
      <c r="AB42" s="336"/>
      <c r="AD42" s="338"/>
    </row>
    <row r="43" spans="1:30" ht="18" thickBot="1" x14ac:dyDescent="0.35">
      <c r="A43" s="341"/>
      <c r="B43" s="329">
        <v>1763</v>
      </c>
      <c r="C43" s="125">
        <v>1711</v>
      </c>
      <c r="D43" s="83" t="s">
        <v>335</v>
      </c>
      <c r="E43" s="48"/>
      <c r="F43" s="360"/>
      <c r="G43" s="324">
        <v>0</v>
      </c>
      <c r="H43" s="337"/>
      <c r="I43" s="274">
        <v>1</v>
      </c>
      <c r="J43" s="337"/>
      <c r="K43" s="324">
        <v>0</v>
      </c>
      <c r="L43" s="337"/>
      <c r="M43" s="324">
        <v>0</v>
      </c>
      <c r="N43" s="335"/>
      <c r="O43" s="274">
        <v>1</v>
      </c>
      <c r="P43" s="337"/>
      <c r="Q43" s="324">
        <v>0</v>
      </c>
      <c r="R43" s="337"/>
      <c r="S43" s="275">
        <v>0</v>
      </c>
      <c r="T43" s="337"/>
      <c r="U43" s="324">
        <v>0</v>
      </c>
      <c r="V43" s="335"/>
      <c r="W43" s="275"/>
      <c r="X43" s="335"/>
      <c r="Y43" s="275"/>
      <c r="Z43" s="337"/>
      <c r="AA43" s="275"/>
      <c r="AB43" s="337"/>
      <c r="AD43" s="339"/>
    </row>
    <row r="44" spans="1:30" x14ac:dyDescent="0.3">
      <c r="A44" s="340" t="s">
        <v>33</v>
      </c>
      <c r="B44" s="357">
        <v>9</v>
      </c>
      <c r="C44" s="358"/>
      <c r="D44" s="82" t="s">
        <v>339</v>
      </c>
      <c r="E44" s="47"/>
      <c r="F44" s="359">
        <v>2</v>
      </c>
      <c r="G44" s="327">
        <v>16</v>
      </c>
      <c r="H44" s="336">
        <v>2</v>
      </c>
      <c r="I44" s="331" t="s">
        <v>190</v>
      </c>
      <c r="J44" s="336">
        <v>2</v>
      </c>
      <c r="K44" s="331" t="s">
        <v>190</v>
      </c>
      <c r="L44" s="336">
        <v>2</v>
      </c>
      <c r="M44" s="273">
        <v>25</v>
      </c>
      <c r="N44" s="334">
        <v>3</v>
      </c>
      <c r="O44" s="276">
        <v>15</v>
      </c>
      <c r="P44" s="334">
        <v>3</v>
      </c>
      <c r="Q44" s="271">
        <v>16</v>
      </c>
      <c r="R44" s="336">
        <v>3</v>
      </c>
      <c r="S44" s="272">
        <v>22</v>
      </c>
      <c r="T44" s="336">
        <v>4</v>
      </c>
      <c r="U44" s="331" t="s">
        <v>190</v>
      </c>
      <c r="V44" s="336">
        <v>4</v>
      </c>
      <c r="W44" s="276"/>
      <c r="X44" s="334"/>
      <c r="Y44" s="272"/>
      <c r="Z44" s="334"/>
      <c r="AA44" s="276"/>
      <c r="AB44" s="336"/>
      <c r="AD44" s="338"/>
    </row>
    <row r="45" spans="1:30" ht="18" thickBot="1" x14ac:dyDescent="0.35">
      <c r="A45" s="341"/>
      <c r="B45" s="329">
        <v>1612</v>
      </c>
      <c r="C45" s="125">
        <v>1638</v>
      </c>
      <c r="D45" s="83" t="s">
        <v>340</v>
      </c>
      <c r="E45" s="48"/>
      <c r="F45" s="360"/>
      <c r="G45" s="326">
        <v>0</v>
      </c>
      <c r="H45" s="337"/>
      <c r="I45" s="324">
        <v>0</v>
      </c>
      <c r="J45" s="337"/>
      <c r="K45" s="324">
        <v>0</v>
      </c>
      <c r="L45" s="337"/>
      <c r="M45" s="275">
        <v>1</v>
      </c>
      <c r="N45" s="335"/>
      <c r="O45" s="279">
        <v>0</v>
      </c>
      <c r="P45" s="335"/>
      <c r="Q45" s="274">
        <v>0</v>
      </c>
      <c r="R45" s="337"/>
      <c r="S45" s="275">
        <v>1</v>
      </c>
      <c r="T45" s="337"/>
      <c r="U45" s="324">
        <v>0</v>
      </c>
      <c r="V45" s="337"/>
      <c r="W45" s="275"/>
      <c r="X45" s="335"/>
      <c r="Y45" s="275"/>
      <c r="Z45" s="335"/>
      <c r="AA45" s="275"/>
      <c r="AB45" s="337"/>
      <c r="AD45" s="339"/>
    </row>
    <row r="46" spans="1:30" x14ac:dyDescent="0.3">
      <c r="A46" s="340" t="s">
        <v>85</v>
      </c>
      <c r="B46" s="342">
        <v>23</v>
      </c>
      <c r="C46" s="343"/>
      <c r="D46" s="82" t="s">
        <v>289</v>
      </c>
      <c r="E46" s="46"/>
      <c r="F46" s="344">
        <v>0</v>
      </c>
      <c r="G46" s="272">
        <v>17</v>
      </c>
      <c r="H46" s="334">
        <v>0</v>
      </c>
      <c r="I46" s="271">
        <v>31</v>
      </c>
      <c r="J46" s="334">
        <v>1</v>
      </c>
      <c r="K46" s="272">
        <v>13</v>
      </c>
      <c r="L46" s="334">
        <v>1</v>
      </c>
      <c r="M46" s="271">
        <v>12</v>
      </c>
      <c r="N46" s="336">
        <v>1</v>
      </c>
      <c r="O46" s="327">
        <v>29</v>
      </c>
      <c r="P46" s="336">
        <v>1</v>
      </c>
      <c r="Q46" s="272">
        <v>26</v>
      </c>
      <c r="R46" s="336">
        <v>2</v>
      </c>
      <c r="S46" s="276">
        <v>34</v>
      </c>
      <c r="T46" s="336">
        <v>3</v>
      </c>
      <c r="U46" s="272">
        <v>22</v>
      </c>
      <c r="V46" s="336">
        <v>4</v>
      </c>
      <c r="W46" s="276"/>
      <c r="X46" s="336"/>
      <c r="Y46" s="278"/>
      <c r="Z46" s="336"/>
      <c r="AA46" s="278"/>
      <c r="AB46" s="336"/>
      <c r="AD46" s="338"/>
    </row>
    <row r="47" spans="1:30" ht="18" thickBot="1" x14ac:dyDescent="0.35">
      <c r="A47" s="341"/>
      <c r="B47" s="121">
        <v>0</v>
      </c>
      <c r="C47" s="125">
        <v>0</v>
      </c>
      <c r="D47" s="83" t="s">
        <v>355</v>
      </c>
      <c r="E47" s="46"/>
      <c r="F47" s="345"/>
      <c r="G47" s="274">
        <v>0</v>
      </c>
      <c r="H47" s="335"/>
      <c r="I47" s="274">
        <v>1</v>
      </c>
      <c r="J47" s="335"/>
      <c r="K47" s="274">
        <v>0</v>
      </c>
      <c r="L47" s="335"/>
      <c r="M47" s="274">
        <v>0</v>
      </c>
      <c r="N47" s="337"/>
      <c r="O47" s="326">
        <v>0</v>
      </c>
      <c r="P47" s="337"/>
      <c r="Q47" s="274">
        <v>1</v>
      </c>
      <c r="R47" s="337"/>
      <c r="S47" s="275">
        <v>1</v>
      </c>
      <c r="T47" s="337"/>
      <c r="U47" s="274">
        <v>1</v>
      </c>
      <c r="V47" s="337"/>
      <c r="W47" s="275"/>
      <c r="X47" s="337"/>
      <c r="Y47" s="274"/>
      <c r="Z47" s="337"/>
      <c r="AA47" s="274"/>
      <c r="AB47" s="337"/>
      <c r="AD47" s="339"/>
    </row>
    <row r="48" spans="1:30" x14ac:dyDescent="0.3">
      <c r="A48" s="340" t="s">
        <v>38</v>
      </c>
      <c r="B48" s="342">
        <v>28</v>
      </c>
      <c r="C48" s="343"/>
      <c r="D48" s="82" t="s">
        <v>360</v>
      </c>
      <c r="E48" s="46"/>
      <c r="F48" s="344">
        <v>0</v>
      </c>
      <c r="G48" s="272">
        <v>21</v>
      </c>
      <c r="H48" s="336">
        <v>1</v>
      </c>
      <c r="I48" s="325">
        <v>13</v>
      </c>
      <c r="J48" s="334">
        <v>1</v>
      </c>
      <c r="K48" s="272">
        <v>30</v>
      </c>
      <c r="L48" s="336">
        <v>2</v>
      </c>
      <c r="M48" s="276">
        <v>16</v>
      </c>
      <c r="N48" s="334">
        <v>2</v>
      </c>
      <c r="O48" s="331" t="s">
        <v>190</v>
      </c>
      <c r="P48" s="334">
        <v>2</v>
      </c>
      <c r="Q48" s="272">
        <v>24</v>
      </c>
      <c r="R48" s="334">
        <v>3</v>
      </c>
      <c r="S48" s="272">
        <v>29</v>
      </c>
      <c r="T48" s="334">
        <v>4</v>
      </c>
      <c r="U48" s="271">
        <v>20</v>
      </c>
      <c r="V48" s="336">
        <v>4</v>
      </c>
      <c r="W48" s="272"/>
      <c r="X48" s="336"/>
      <c r="Y48" s="271"/>
      <c r="Z48" s="334"/>
      <c r="AA48" s="273"/>
      <c r="AB48" s="334"/>
      <c r="AD48" s="338"/>
    </row>
    <row r="49" spans="1:30" ht="18" thickBot="1" x14ac:dyDescent="0.35">
      <c r="A49" s="341"/>
      <c r="B49" s="121">
        <v>0</v>
      </c>
      <c r="C49" s="125">
        <v>0</v>
      </c>
      <c r="D49" s="83" t="s">
        <v>337</v>
      </c>
      <c r="E49" s="46"/>
      <c r="F49" s="345"/>
      <c r="G49" s="275">
        <v>1</v>
      </c>
      <c r="H49" s="337"/>
      <c r="I49" s="326">
        <v>0</v>
      </c>
      <c r="J49" s="335"/>
      <c r="K49" s="275">
        <v>1</v>
      </c>
      <c r="L49" s="337"/>
      <c r="M49" s="275">
        <v>0</v>
      </c>
      <c r="N49" s="335"/>
      <c r="O49" s="324">
        <v>0</v>
      </c>
      <c r="P49" s="335"/>
      <c r="Q49" s="274">
        <v>1</v>
      </c>
      <c r="R49" s="335"/>
      <c r="S49" s="274">
        <v>1</v>
      </c>
      <c r="T49" s="335"/>
      <c r="U49" s="274">
        <v>0</v>
      </c>
      <c r="V49" s="337"/>
      <c r="W49" s="275"/>
      <c r="X49" s="337"/>
      <c r="Y49" s="274"/>
      <c r="Z49" s="335"/>
      <c r="AA49" s="274"/>
      <c r="AB49" s="335"/>
      <c r="AD49" s="339"/>
    </row>
    <row r="50" spans="1:30" x14ac:dyDescent="0.3">
      <c r="A50" s="340" t="s">
        <v>67</v>
      </c>
      <c r="B50" s="342">
        <v>29</v>
      </c>
      <c r="C50" s="343"/>
      <c r="D50" s="82" t="s">
        <v>361</v>
      </c>
      <c r="E50" s="46"/>
      <c r="F50" s="344">
        <v>0</v>
      </c>
      <c r="G50" s="325">
        <v>23</v>
      </c>
      <c r="H50" s="336">
        <v>1</v>
      </c>
      <c r="I50" s="276">
        <v>12</v>
      </c>
      <c r="J50" s="336">
        <v>1</v>
      </c>
      <c r="K50" s="272">
        <v>19</v>
      </c>
      <c r="L50" s="334">
        <v>1.5</v>
      </c>
      <c r="M50" s="272">
        <v>27</v>
      </c>
      <c r="N50" s="334">
        <v>2.5</v>
      </c>
      <c r="O50" s="271">
        <v>33</v>
      </c>
      <c r="P50" s="334">
        <v>3.5</v>
      </c>
      <c r="Q50" s="272">
        <v>30</v>
      </c>
      <c r="R50" s="334">
        <v>3.5</v>
      </c>
      <c r="S50" s="276">
        <v>28</v>
      </c>
      <c r="T50" s="334">
        <v>3.5</v>
      </c>
      <c r="U50" s="272">
        <v>21</v>
      </c>
      <c r="V50" s="336">
        <v>4</v>
      </c>
      <c r="W50" s="276"/>
      <c r="X50" s="336"/>
      <c r="Y50" s="278"/>
      <c r="Z50" s="336"/>
      <c r="AA50" s="278"/>
      <c r="AB50" s="336"/>
      <c r="AD50" s="338"/>
    </row>
    <row r="51" spans="1:30" ht="18" thickBot="1" x14ac:dyDescent="0.35">
      <c r="A51" s="341"/>
      <c r="B51" s="121">
        <v>0</v>
      </c>
      <c r="C51" s="125">
        <v>0</v>
      </c>
      <c r="D51" s="83" t="s">
        <v>343</v>
      </c>
      <c r="E51" s="46"/>
      <c r="F51" s="345"/>
      <c r="G51" s="326">
        <v>1</v>
      </c>
      <c r="H51" s="337"/>
      <c r="I51" s="275">
        <v>0</v>
      </c>
      <c r="J51" s="337"/>
      <c r="K51" s="275">
        <v>0.5</v>
      </c>
      <c r="L51" s="335"/>
      <c r="M51" s="275">
        <v>1</v>
      </c>
      <c r="N51" s="335"/>
      <c r="O51" s="275">
        <v>1</v>
      </c>
      <c r="P51" s="335"/>
      <c r="Q51" s="275">
        <v>0</v>
      </c>
      <c r="R51" s="335"/>
      <c r="S51" s="275">
        <v>0</v>
      </c>
      <c r="T51" s="335"/>
      <c r="U51" s="274">
        <v>0.5</v>
      </c>
      <c r="V51" s="337"/>
      <c r="W51" s="275"/>
      <c r="X51" s="337"/>
      <c r="Y51" s="274"/>
      <c r="Z51" s="337"/>
      <c r="AA51" s="274"/>
      <c r="AB51" s="337"/>
      <c r="AD51" s="339"/>
    </row>
    <row r="52" spans="1:30" x14ac:dyDescent="0.3">
      <c r="A52" s="340" t="s">
        <v>63</v>
      </c>
      <c r="B52" s="346">
        <v>19</v>
      </c>
      <c r="C52" s="347"/>
      <c r="D52" s="82" t="s">
        <v>308</v>
      </c>
      <c r="E52" s="47"/>
      <c r="F52" s="348">
        <v>1</v>
      </c>
      <c r="G52" s="273">
        <v>32</v>
      </c>
      <c r="H52" s="336">
        <v>1</v>
      </c>
      <c r="I52" s="271">
        <v>20</v>
      </c>
      <c r="J52" s="334">
        <v>1</v>
      </c>
      <c r="K52" s="271">
        <v>29</v>
      </c>
      <c r="L52" s="334">
        <v>1.5</v>
      </c>
      <c r="M52" s="271">
        <v>13</v>
      </c>
      <c r="N52" s="334">
        <v>2</v>
      </c>
      <c r="O52" s="272">
        <v>12</v>
      </c>
      <c r="P52" s="336">
        <v>2</v>
      </c>
      <c r="Q52" s="327">
        <v>34</v>
      </c>
      <c r="R52" s="336">
        <v>3</v>
      </c>
      <c r="S52" s="272">
        <v>27</v>
      </c>
      <c r="T52" s="336">
        <v>3.5</v>
      </c>
      <c r="U52" s="276">
        <v>32</v>
      </c>
      <c r="V52" s="336">
        <v>3.5</v>
      </c>
      <c r="W52" s="271"/>
      <c r="X52" s="334"/>
      <c r="Y52" s="278"/>
      <c r="Z52" s="334"/>
      <c r="AA52" s="278"/>
      <c r="AB52" s="334"/>
      <c r="AD52" s="338"/>
    </row>
    <row r="53" spans="1:30" ht="18" thickBot="1" x14ac:dyDescent="0.35">
      <c r="A53" s="341"/>
      <c r="B53" s="329">
        <v>1324</v>
      </c>
      <c r="C53" s="125">
        <v>1366</v>
      </c>
      <c r="D53" s="83" t="s">
        <v>351</v>
      </c>
      <c r="E53" s="48"/>
      <c r="F53" s="349"/>
      <c r="G53" s="277">
        <v>0</v>
      </c>
      <c r="H53" s="337"/>
      <c r="I53" s="274">
        <v>0</v>
      </c>
      <c r="J53" s="335"/>
      <c r="K53" s="274">
        <v>0.5</v>
      </c>
      <c r="L53" s="335"/>
      <c r="M53" s="274">
        <v>0.5</v>
      </c>
      <c r="N53" s="335"/>
      <c r="O53" s="274">
        <v>0</v>
      </c>
      <c r="P53" s="337"/>
      <c r="Q53" s="326">
        <v>1</v>
      </c>
      <c r="R53" s="337"/>
      <c r="S53" s="274">
        <v>0.5</v>
      </c>
      <c r="T53" s="337"/>
      <c r="U53" s="275">
        <v>0</v>
      </c>
      <c r="V53" s="337"/>
      <c r="W53" s="275"/>
      <c r="X53" s="335"/>
      <c r="Y53" s="274"/>
      <c r="Z53" s="335"/>
      <c r="AA53" s="277"/>
      <c r="AB53" s="335"/>
      <c r="AD53" s="339"/>
    </row>
    <row r="54" spans="1:30" x14ac:dyDescent="0.3">
      <c r="A54" s="340" t="s">
        <v>79</v>
      </c>
      <c r="B54" s="346">
        <v>21</v>
      </c>
      <c r="C54" s="347"/>
      <c r="D54" s="82" t="s">
        <v>360</v>
      </c>
      <c r="E54" s="46"/>
      <c r="F54" s="348">
        <v>1</v>
      </c>
      <c r="G54" s="273">
        <v>28</v>
      </c>
      <c r="H54" s="336">
        <v>1</v>
      </c>
      <c r="I54" s="271">
        <v>30</v>
      </c>
      <c r="J54" s="334">
        <v>2</v>
      </c>
      <c r="K54" s="272">
        <v>32</v>
      </c>
      <c r="L54" s="334">
        <v>2</v>
      </c>
      <c r="M54" s="271">
        <v>14</v>
      </c>
      <c r="N54" s="336">
        <v>3</v>
      </c>
      <c r="O54" s="271">
        <v>17</v>
      </c>
      <c r="P54" s="336">
        <v>3</v>
      </c>
      <c r="Q54" s="272">
        <v>25</v>
      </c>
      <c r="R54" s="336">
        <v>3</v>
      </c>
      <c r="S54" s="272">
        <v>13</v>
      </c>
      <c r="T54" s="336">
        <v>3</v>
      </c>
      <c r="U54" s="276">
        <v>29</v>
      </c>
      <c r="V54" s="336">
        <v>3.5</v>
      </c>
      <c r="W54" s="272"/>
      <c r="X54" s="334"/>
      <c r="Y54" s="272"/>
      <c r="Z54" s="334"/>
      <c r="AA54" s="280"/>
      <c r="AB54" s="336"/>
      <c r="AD54" s="338"/>
    </row>
    <row r="55" spans="1:30" ht="18" thickBot="1" x14ac:dyDescent="0.35">
      <c r="A55" s="341"/>
      <c r="B55" s="329">
        <v>1191</v>
      </c>
      <c r="C55" s="125">
        <v>1250</v>
      </c>
      <c r="D55" s="83" t="s">
        <v>353</v>
      </c>
      <c r="E55" s="46"/>
      <c r="F55" s="349"/>
      <c r="G55" s="275">
        <v>0</v>
      </c>
      <c r="H55" s="337"/>
      <c r="I55" s="274">
        <v>1</v>
      </c>
      <c r="J55" s="335"/>
      <c r="K55" s="274">
        <v>0</v>
      </c>
      <c r="L55" s="335"/>
      <c r="M55" s="274">
        <v>1</v>
      </c>
      <c r="N55" s="337"/>
      <c r="O55" s="275">
        <v>0</v>
      </c>
      <c r="P55" s="337"/>
      <c r="Q55" s="275">
        <v>0</v>
      </c>
      <c r="R55" s="337"/>
      <c r="S55" s="275">
        <v>0</v>
      </c>
      <c r="T55" s="337"/>
      <c r="U55" s="275">
        <v>0.5</v>
      </c>
      <c r="V55" s="337"/>
      <c r="W55" s="275"/>
      <c r="X55" s="335"/>
      <c r="Y55" s="275"/>
      <c r="Z55" s="335"/>
      <c r="AA55" s="275"/>
      <c r="AB55" s="337"/>
      <c r="AD55" s="339"/>
    </row>
    <row r="56" spans="1:30" x14ac:dyDescent="0.3">
      <c r="A56" s="340" t="s">
        <v>78</v>
      </c>
      <c r="B56" s="346">
        <v>14</v>
      </c>
      <c r="C56" s="347"/>
      <c r="D56" s="82" t="s">
        <v>275</v>
      </c>
      <c r="E56" s="47"/>
      <c r="F56" s="348">
        <v>1</v>
      </c>
      <c r="G56" s="271">
        <v>12</v>
      </c>
      <c r="H56" s="336">
        <v>2</v>
      </c>
      <c r="I56" s="272">
        <v>1</v>
      </c>
      <c r="J56" s="336">
        <v>2</v>
      </c>
      <c r="K56" s="271">
        <v>18</v>
      </c>
      <c r="L56" s="336">
        <v>2</v>
      </c>
      <c r="M56" s="272">
        <v>21</v>
      </c>
      <c r="N56" s="336">
        <v>2</v>
      </c>
      <c r="O56" s="271">
        <v>22</v>
      </c>
      <c r="P56" s="336">
        <v>3</v>
      </c>
      <c r="Q56" s="331" t="s">
        <v>190</v>
      </c>
      <c r="R56" s="336">
        <v>3</v>
      </c>
      <c r="S56" s="331" t="s">
        <v>190</v>
      </c>
      <c r="T56" s="336">
        <v>3</v>
      </c>
      <c r="U56" s="331" t="s">
        <v>190</v>
      </c>
      <c r="V56" s="336">
        <v>3</v>
      </c>
      <c r="W56" s="278"/>
      <c r="X56" s="334"/>
      <c r="Y56" s="278"/>
      <c r="Z56" s="334"/>
      <c r="AA56" s="278"/>
      <c r="AB56" s="334"/>
      <c r="AD56" s="338"/>
    </row>
    <row r="57" spans="1:30" ht="18" thickBot="1" x14ac:dyDescent="0.35">
      <c r="A57" s="341"/>
      <c r="B57" s="329">
        <v>1488</v>
      </c>
      <c r="C57" s="125">
        <v>1533</v>
      </c>
      <c r="D57" s="83" t="s">
        <v>331</v>
      </c>
      <c r="E57" s="48"/>
      <c r="F57" s="349"/>
      <c r="G57" s="274">
        <v>1</v>
      </c>
      <c r="H57" s="337"/>
      <c r="I57" s="275">
        <v>0</v>
      </c>
      <c r="J57" s="337"/>
      <c r="K57" s="275">
        <v>0</v>
      </c>
      <c r="L57" s="337"/>
      <c r="M57" s="274">
        <v>0</v>
      </c>
      <c r="N57" s="337"/>
      <c r="O57" s="275">
        <v>1</v>
      </c>
      <c r="P57" s="337"/>
      <c r="Q57" s="324">
        <v>0</v>
      </c>
      <c r="R57" s="337"/>
      <c r="S57" s="324">
        <v>0</v>
      </c>
      <c r="T57" s="337"/>
      <c r="U57" s="324">
        <v>0</v>
      </c>
      <c r="V57" s="337"/>
      <c r="W57" s="274"/>
      <c r="X57" s="335"/>
      <c r="Y57" s="274"/>
      <c r="Z57" s="335"/>
      <c r="AA57" s="274"/>
      <c r="AB57" s="335"/>
      <c r="AD57" s="339"/>
    </row>
    <row r="58" spans="1:30" x14ac:dyDescent="0.3">
      <c r="A58" s="340" t="s">
        <v>80</v>
      </c>
      <c r="B58" s="342">
        <v>22</v>
      </c>
      <c r="C58" s="343"/>
      <c r="D58" s="82" t="s">
        <v>293</v>
      </c>
      <c r="E58" s="46"/>
      <c r="F58" s="344">
        <v>0</v>
      </c>
      <c r="G58" s="272">
        <v>31</v>
      </c>
      <c r="H58" s="336">
        <v>1</v>
      </c>
      <c r="I58" s="271">
        <v>11</v>
      </c>
      <c r="J58" s="334">
        <v>1</v>
      </c>
      <c r="K58" s="271">
        <v>27</v>
      </c>
      <c r="L58" s="336">
        <v>2</v>
      </c>
      <c r="M58" s="276">
        <v>17</v>
      </c>
      <c r="N58" s="334">
        <v>2</v>
      </c>
      <c r="O58" s="272">
        <v>14</v>
      </c>
      <c r="P58" s="334">
        <v>2</v>
      </c>
      <c r="Q58" s="272">
        <v>33</v>
      </c>
      <c r="R58" s="334">
        <v>3</v>
      </c>
      <c r="S58" s="271">
        <v>9</v>
      </c>
      <c r="T58" s="334">
        <v>3</v>
      </c>
      <c r="U58" s="276">
        <v>23</v>
      </c>
      <c r="V58" s="336">
        <v>3</v>
      </c>
      <c r="W58" s="278"/>
      <c r="X58" s="336"/>
      <c r="Y58" s="278"/>
      <c r="Z58" s="336"/>
      <c r="AA58" s="278"/>
      <c r="AB58" s="336"/>
      <c r="AD58" s="338"/>
    </row>
    <row r="59" spans="1:30" ht="18" thickBot="1" x14ac:dyDescent="0.35">
      <c r="A59" s="341"/>
      <c r="B59" s="121">
        <v>0</v>
      </c>
      <c r="C59" s="125">
        <v>0</v>
      </c>
      <c r="D59" s="83" t="s">
        <v>354</v>
      </c>
      <c r="E59" s="46"/>
      <c r="F59" s="345"/>
      <c r="G59" s="275">
        <v>1</v>
      </c>
      <c r="H59" s="337"/>
      <c r="I59" s="275">
        <v>0</v>
      </c>
      <c r="J59" s="335"/>
      <c r="K59" s="275">
        <v>1</v>
      </c>
      <c r="L59" s="337"/>
      <c r="M59" s="275">
        <v>0</v>
      </c>
      <c r="N59" s="335"/>
      <c r="O59" s="275">
        <v>0</v>
      </c>
      <c r="P59" s="335"/>
      <c r="Q59" s="274">
        <v>1</v>
      </c>
      <c r="R59" s="335"/>
      <c r="S59" s="275">
        <v>0</v>
      </c>
      <c r="T59" s="335"/>
      <c r="U59" s="274">
        <v>0</v>
      </c>
      <c r="V59" s="337"/>
      <c r="W59" s="274"/>
      <c r="X59" s="337"/>
      <c r="Y59" s="274"/>
      <c r="Z59" s="337"/>
      <c r="AA59" s="274"/>
      <c r="AB59" s="337"/>
      <c r="AD59" s="339"/>
    </row>
    <row r="60" spans="1:30" x14ac:dyDescent="0.3">
      <c r="A60" s="340" t="s">
        <v>86</v>
      </c>
      <c r="B60" s="342">
        <v>30</v>
      </c>
      <c r="C60" s="343"/>
      <c r="D60" s="82" t="s">
        <v>311</v>
      </c>
      <c r="E60" s="46"/>
      <c r="F60" s="344">
        <v>0</v>
      </c>
      <c r="G60" s="271">
        <v>27</v>
      </c>
      <c r="H60" s="336">
        <v>1</v>
      </c>
      <c r="I60" s="272">
        <v>21</v>
      </c>
      <c r="J60" s="334">
        <v>1</v>
      </c>
      <c r="K60" s="271">
        <v>28</v>
      </c>
      <c r="L60" s="334">
        <v>1</v>
      </c>
      <c r="M60" s="331" t="s">
        <v>190</v>
      </c>
      <c r="N60" s="336">
        <v>1</v>
      </c>
      <c r="O60" s="331" t="s">
        <v>190</v>
      </c>
      <c r="P60" s="334">
        <v>1</v>
      </c>
      <c r="Q60" s="276">
        <v>29</v>
      </c>
      <c r="R60" s="334">
        <v>2</v>
      </c>
      <c r="S60" s="272">
        <v>26</v>
      </c>
      <c r="T60" s="334">
        <v>3</v>
      </c>
      <c r="U60" s="272">
        <v>33</v>
      </c>
      <c r="V60" s="334">
        <v>3</v>
      </c>
      <c r="W60" s="278"/>
      <c r="X60" s="334"/>
      <c r="Y60" s="278"/>
      <c r="Z60" s="334"/>
      <c r="AA60" s="278"/>
      <c r="AB60" s="334"/>
      <c r="AD60" s="338"/>
    </row>
    <row r="61" spans="1:30" ht="18" thickBot="1" x14ac:dyDescent="0.35">
      <c r="A61" s="341"/>
      <c r="B61" s="121">
        <v>0</v>
      </c>
      <c r="C61" s="125">
        <v>0</v>
      </c>
      <c r="D61" s="83" t="s">
        <v>362</v>
      </c>
      <c r="E61" s="46"/>
      <c r="F61" s="345"/>
      <c r="G61" s="274">
        <v>1</v>
      </c>
      <c r="H61" s="337"/>
      <c r="I61" s="275">
        <v>0</v>
      </c>
      <c r="J61" s="335"/>
      <c r="K61" s="274">
        <v>0</v>
      </c>
      <c r="L61" s="335"/>
      <c r="M61" s="324">
        <v>0</v>
      </c>
      <c r="N61" s="337"/>
      <c r="O61" s="324">
        <v>0</v>
      </c>
      <c r="P61" s="335"/>
      <c r="Q61" s="275">
        <v>1</v>
      </c>
      <c r="R61" s="335"/>
      <c r="S61" s="275">
        <v>1</v>
      </c>
      <c r="T61" s="335"/>
      <c r="U61" s="274">
        <v>0</v>
      </c>
      <c r="V61" s="335"/>
      <c r="W61" s="274"/>
      <c r="X61" s="335"/>
      <c r="Y61" s="274"/>
      <c r="Z61" s="335"/>
      <c r="AA61" s="274"/>
      <c r="AB61" s="335"/>
      <c r="AD61" s="339"/>
    </row>
    <row r="62" spans="1:30" x14ac:dyDescent="0.3">
      <c r="A62" s="340" t="s">
        <v>93</v>
      </c>
      <c r="B62" s="342">
        <v>33</v>
      </c>
      <c r="C62" s="343"/>
      <c r="D62" s="82" t="s">
        <v>368</v>
      </c>
      <c r="E62" s="46"/>
      <c r="F62" s="344">
        <v>0</v>
      </c>
      <c r="G62" s="271">
        <v>34</v>
      </c>
      <c r="H62" s="336">
        <v>1</v>
      </c>
      <c r="I62" s="331" t="s">
        <v>190</v>
      </c>
      <c r="J62" s="336">
        <v>1</v>
      </c>
      <c r="K62" s="331" t="s">
        <v>190</v>
      </c>
      <c r="L62" s="336">
        <v>1</v>
      </c>
      <c r="M62" s="271">
        <v>26</v>
      </c>
      <c r="N62" s="334">
        <v>2</v>
      </c>
      <c r="O62" s="276">
        <v>29</v>
      </c>
      <c r="P62" s="334">
        <v>2</v>
      </c>
      <c r="Q62" s="276">
        <v>22</v>
      </c>
      <c r="R62" s="334">
        <v>2</v>
      </c>
      <c r="S62" s="331" t="s">
        <v>190</v>
      </c>
      <c r="T62" s="334">
        <v>2</v>
      </c>
      <c r="U62" s="276">
        <v>30</v>
      </c>
      <c r="V62" s="336">
        <v>3</v>
      </c>
      <c r="W62" s="272"/>
      <c r="X62" s="334"/>
      <c r="Y62" s="272"/>
      <c r="Z62" s="334"/>
      <c r="AA62" s="280"/>
      <c r="AB62" s="336"/>
      <c r="AD62" s="338"/>
    </row>
    <row r="63" spans="1:30" ht="18" thickBot="1" x14ac:dyDescent="0.35">
      <c r="A63" s="341"/>
      <c r="B63" s="121">
        <v>0</v>
      </c>
      <c r="C63" s="125">
        <v>0</v>
      </c>
      <c r="D63" s="83" t="s">
        <v>370</v>
      </c>
      <c r="E63" s="46"/>
      <c r="F63" s="345"/>
      <c r="G63" s="274">
        <v>1</v>
      </c>
      <c r="H63" s="337"/>
      <c r="I63" s="324">
        <v>0</v>
      </c>
      <c r="J63" s="337"/>
      <c r="K63" s="324">
        <v>0</v>
      </c>
      <c r="L63" s="337"/>
      <c r="M63" s="274">
        <v>1</v>
      </c>
      <c r="N63" s="335"/>
      <c r="O63" s="275">
        <v>0</v>
      </c>
      <c r="P63" s="335"/>
      <c r="Q63" s="275">
        <v>0</v>
      </c>
      <c r="R63" s="335"/>
      <c r="S63" s="324">
        <v>0</v>
      </c>
      <c r="T63" s="335"/>
      <c r="U63" s="275">
        <v>1</v>
      </c>
      <c r="V63" s="337"/>
      <c r="W63" s="275"/>
      <c r="X63" s="335"/>
      <c r="Y63" s="275"/>
      <c r="Z63" s="335"/>
      <c r="AA63" s="275"/>
      <c r="AB63" s="337"/>
      <c r="AD63" s="339"/>
    </row>
    <row r="64" spans="1:30" x14ac:dyDescent="0.3">
      <c r="A64" s="340" t="s">
        <v>96</v>
      </c>
      <c r="B64" s="342">
        <v>24</v>
      </c>
      <c r="C64" s="343"/>
      <c r="D64" s="82" t="s">
        <v>274</v>
      </c>
      <c r="E64" s="46"/>
      <c r="F64" s="344">
        <v>0</v>
      </c>
      <c r="G64" s="271">
        <v>8</v>
      </c>
      <c r="H64" s="336">
        <v>0</v>
      </c>
      <c r="I64" s="331" t="s">
        <v>190</v>
      </c>
      <c r="J64" s="334">
        <v>0</v>
      </c>
      <c r="K64" s="272">
        <v>11</v>
      </c>
      <c r="L64" s="336">
        <v>0</v>
      </c>
      <c r="M64" s="272">
        <v>15</v>
      </c>
      <c r="N64" s="336">
        <v>0</v>
      </c>
      <c r="O64" s="271">
        <v>26</v>
      </c>
      <c r="P64" s="334">
        <v>1</v>
      </c>
      <c r="Q64" s="271">
        <v>28</v>
      </c>
      <c r="R64" s="334">
        <v>1</v>
      </c>
      <c r="S64" s="272">
        <v>31</v>
      </c>
      <c r="T64" s="334">
        <v>1.5</v>
      </c>
      <c r="U64" s="272">
        <v>34</v>
      </c>
      <c r="V64" s="336">
        <v>2.5</v>
      </c>
      <c r="W64" s="278"/>
      <c r="X64" s="336"/>
      <c r="Y64" s="278"/>
      <c r="Z64" s="336"/>
      <c r="AA64" s="278"/>
      <c r="AB64" s="336"/>
      <c r="AD64" s="338"/>
    </row>
    <row r="65" spans="1:30" ht="18" thickBot="1" x14ac:dyDescent="0.35">
      <c r="A65" s="341"/>
      <c r="B65" s="121">
        <v>0</v>
      </c>
      <c r="C65" s="125">
        <v>0</v>
      </c>
      <c r="D65" s="83" t="s">
        <v>356</v>
      </c>
      <c r="E65" s="46"/>
      <c r="F65" s="345"/>
      <c r="G65" s="275">
        <v>0</v>
      </c>
      <c r="H65" s="337"/>
      <c r="I65" s="324">
        <v>0</v>
      </c>
      <c r="J65" s="335"/>
      <c r="K65" s="274">
        <v>0</v>
      </c>
      <c r="L65" s="337"/>
      <c r="M65" s="274">
        <v>0</v>
      </c>
      <c r="N65" s="337"/>
      <c r="O65" s="274">
        <v>1</v>
      </c>
      <c r="P65" s="335"/>
      <c r="Q65" s="274">
        <v>0</v>
      </c>
      <c r="R65" s="335"/>
      <c r="S65" s="274">
        <v>0.5</v>
      </c>
      <c r="T65" s="335"/>
      <c r="U65" s="274">
        <v>1</v>
      </c>
      <c r="V65" s="337"/>
      <c r="W65" s="274"/>
      <c r="X65" s="337"/>
      <c r="Y65" s="274"/>
      <c r="Z65" s="337"/>
      <c r="AA65" s="274"/>
      <c r="AB65" s="337"/>
      <c r="AD65" s="339"/>
    </row>
    <row r="66" spans="1:30" x14ac:dyDescent="0.3">
      <c r="A66" s="340" t="s">
        <v>87</v>
      </c>
      <c r="B66" s="342">
        <v>27</v>
      </c>
      <c r="C66" s="343"/>
      <c r="D66" s="82" t="s">
        <v>314</v>
      </c>
      <c r="E66" s="46"/>
      <c r="F66" s="344">
        <v>0</v>
      </c>
      <c r="G66" s="272">
        <v>30</v>
      </c>
      <c r="H66" s="336">
        <v>0</v>
      </c>
      <c r="I66" s="271">
        <v>26</v>
      </c>
      <c r="J66" s="334">
        <v>1</v>
      </c>
      <c r="K66" s="272">
        <v>22</v>
      </c>
      <c r="L66" s="334">
        <v>1</v>
      </c>
      <c r="M66" s="271">
        <v>29</v>
      </c>
      <c r="N66" s="336">
        <v>1</v>
      </c>
      <c r="O66" s="272">
        <v>34</v>
      </c>
      <c r="P66" s="336">
        <v>2</v>
      </c>
      <c r="Q66" s="271">
        <v>34</v>
      </c>
      <c r="R66" s="336">
        <v>2</v>
      </c>
      <c r="S66" s="276">
        <v>19</v>
      </c>
      <c r="T66" s="336">
        <v>2.5</v>
      </c>
      <c r="U66" s="331" t="s">
        <v>190</v>
      </c>
      <c r="V66" s="336">
        <v>2.5</v>
      </c>
      <c r="W66" s="272"/>
      <c r="X66" s="334"/>
      <c r="Y66" s="272"/>
      <c r="Z66" s="334"/>
      <c r="AA66" s="280"/>
      <c r="AB66" s="336"/>
      <c r="AD66" s="338"/>
    </row>
    <row r="67" spans="1:30" ht="18" thickBot="1" x14ac:dyDescent="0.35">
      <c r="A67" s="341"/>
      <c r="B67" s="121">
        <v>0</v>
      </c>
      <c r="C67" s="125">
        <v>0</v>
      </c>
      <c r="D67" s="83" t="s">
        <v>359</v>
      </c>
      <c r="E67" s="46"/>
      <c r="F67" s="345"/>
      <c r="G67" s="275">
        <v>0</v>
      </c>
      <c r="H67" s="337"/>
      <c r="I67" s="274">
        <v>1</v>
      </c>
      <c r="J67" s="335"/>
      <c r="K67" s="274">
        <v>0</v>
      </c>
      <c r="L67" s="335"/>
      <c r="M67" s="274">
        <v>0</v>
      </c>
      <c r="N67" s="337"/>
      <c r="O67" s="274">
        <v>1</v>
      </c>
      <c r="P67" s="337"/>
      <c r="Q67" s="274">
        <v>0</v>
      </c>
      <c r="R67" s="337"/>
      <c r="S67" s="275">
        <v>0.5</v>
      </c>
      <c r="T67" s="337"/>
      <c r="U67" s="324">
        <v>0</v>
      </c>
      <c r="V67" s="337"/>
      <c r="W67" s="275"/>
      <c r="X67" s="335"/>
      <c r="Y67" s="275"/>
      <c r="Z67" s="335"/>
      <c r="AA67" s="275"/>
      <c r="AB67" s="337"/>
      <c r="AD67" s="339"/>
    </row>
    <row r="68" spans="1:30" x14ac:dyDescent="0.3">
      <c r="A68" s="340" t="s">
        <v>204</v>
      </c>
      <c r="B68" s="342">
        <v>31</v>
      </c>
      <c r="C68" s="343"/>
      <c r="D68" s="82" t="s">
        <v>283</v>
      </c>
      <c r="E68" s="46"/>
      <c r="F68" s="344">
        <v>0</v>
      </c>
      <c r="G68" s="271">
        <v>22</v>
      </c>
      <c r="H68" s="336">
        <v>0</v>
      </c>
      <c r="I68" s="272">
        <v>23</v>
      </c>
      <c r="J68" s="334">
        <v>0</v>
      </c>
      <c r="K68" s="272">
        <v>26</v>
      </c>
      <c r="L68" s="334">
        <v>1</v>
      </c>
      <c r="M68" s="272">
        <v>11</v>
      </c>
      <c r="N68" s="336">
        <v>2</v>
      </c>
      <c r="O68" s="331" t="s">
        <v>190</v>
      </c>
      <c r="P68" s="334">
        <v>2</v>
      </c>
      <c r="Q68" s="331" t="s">
        <v>190</v>
      </c>
      <c r="R68" s="334">
        <v>2</v>
      </c>
      <c r="S68" s="276">
        <v>24</v>
      </c>
      <c r="T68" s="334">
        <v>2.5</v>
      </c>
      <c r="U68" s="331" t="s">
        <v>190</v>
      </c>
      <c r="V68" s="336">
        <v>2.5</v>
      </c>
      <c r="W68" s="278"/>
      <c r="X68" s="336"/>
      <c r="Y68" s="278"/>
      <c r="Z68" s="336"/>
      <c r="AA68" s="278"/>
      <c r="AB68" s="336"/>
      <c r="AD68" s="338"/>
    </row>
    <row r="69" spans="1:30" ht="18" thickBot="1" x14ac:dyDescent="0.35">
      <c r="A69" s="341"/>
      <c r="B69" s="121">
        <v>0</v>
      </c>
      <c r="C69" s="125">
        <v>0</v>
      </c>
      <c r="D69" s="83" t="s">
        <v>362</v>
      </c>
      <c r="E69" s="46"/>
      <c r="F69" s="345"/>
      <c r="G69" s="277">
        <v>0</v>
      </c>
      <c r="H69" s="337"/>
      <c r="I69" s="274">
        <v>0</v>
      </c>
      <c r="J69" s="335"/>
      <c r="K69" s="275">
        <v>1</v>
      </c>
      <c r="L69" s="335"/>
      <c r="M69" s="275">
        <v>1</v>
      </c>
      <c r="N69" s="337"/>
      <c r="O69" s="324">
        <v>0</v>
      </c>
      <c r="P69" s="335"/>
      <c r="Q69" s="324">
        <v>0</v>
      </c>
      <c r="R69" s="335"/>
      <c r="S69" s="275">
        <v>0.5</v>
      </c>
      <c r="T69" s="335"/>
      <c r="U69" s="324">
        <v>0</v>
      </c>
      <c r="V69" s="337"/>
      <c r="W69" s="274"/>
      <c r="X69" s="337"/>
      <c r="Y69" s="274"/>
      <c r="Z69" s="337"/>
      <c r="AA69" s="274"/>
      <c r="AB69" s="337"/>
      <c r="AD69" s="339"/>
    </row>
    <row r="70" spans="1:30" x14ac:dyDescent="0.3">
      <c r="A70" s="340" t="s">
        <v>104</v>
      </c>
      <c r="B70" s="342">
        <v>26</v>
      </c>
      <c r="C70" s="343"/>
      <c r="D70" s="82" t="s">
        <v>278</v>
      </c>
      <c r="E70" s="46"/>
      <c r="F70" s="344">
        <v>0</v>
      </c>
      <c r="G70" s="271">
        <v>18</v>
      </c>
      <c r="H70" s="334">
        <v>0</v>
      </c>
      <c r="I70" s="272">
        <v>27</v>
      </c>
      <c r="J70" s="334">
        <v>0</v>
      </c>
      <c r="K70" s="271">
        <v>31</v>
      </c>
      <c r="L70" s="334">
        <v>0</v>
      </c>
      <c r="M70" s="272">
        <v>33</v>
      </c>
      <c r="N70" s="334">
        <v>0</v>
      </c>
      <c r="O70" s="272">
        <v>24</v>
      </c>
      <c r="P70" s="334">
        <v>0</v>
      </c>
      <c r="Q70" s="271">
        <v>23</v>
      </c>
      <c r="R70" s="334">
        <v>0</v>
      </c>
      <c r="S70" s="271">
        <v>30</v>
      </c>
      <c r="T70" s="334">
        <v>0</v>
      </c>
      <c r="U70" s="332" t="s">
        <v>385</v>
      </c>
      <c r="V70" s="336">
        <v>1</v>
      </c>
      <c r="W70" s="276"/>
      <c r="X70" s="334"/>
      <c r="Y70" s="272"/>
      <c r="Z70" s="334"/>
      <c r="AA70" s="276"/>
      <c r="AB70" s="336"/>
      <c r="AD70" s="338"/>
    </row>
    <row r="71" spans="1:30" ht="18" thickBot="1" x14ac:dyDescent="0.35">
      <c r="A71" s="341"/>
      <c r="B71" s="121">
        <v>0</v>
      </c>
      <c r="C71" s="125">
        <v>0</v>
      </c>
      <c r="D71" s="83" t="s">
        <v>358</v>
      </c>
      <c r="E71" s="46"/>
      <c r="F71" s="345"/>
      <c r="G71" s="274">
        <v>0</v>
      </c>
      <c r="H71" s="335"/>
      <c r="I71" s="275">
        <v>0</v>
      </c>
      <c r="J71" s="335"/>
      <c r="K71" s="274">
        <v>0</v>
      </c>
      <c r="L71" s="335"/>
      <c r="M71" s="274">
        <v>0</v>
      </c>
      <c r="N71" s="335"/>
      <c r="O71" s="275">
        <v>0</v>
      </c>
      <c r="P71" s="335"/>
      <c r="Q71" s="274">
        <v>0</v>
      </c>
      <c r="R71" s="335"/>
      <c r="S71" s="274">
        <v>0</v>
      </c>
      <c r="T71" s="335"/>
      <c r="U71" s="333">
        <v>1</v>
      </c>
      <c r="V71" s="337"/>
      <c r="W71" s="275"/>
      <c r="X71" s="335"/>
      <c r="Y71" s="275"/>
      <c r="Z71" s="335"/>
      <c r="AA71" s="275"/>
      <c r="AB71" s="337"/>
      <c r="AD71" s="339"/>
    </row>
    <row r="72" spans="1:30" x14ac:dyDescent="0.3">
      <c r="A72" s="340" t="s">
        <v>98</v>
      </c>
      <c r="B72" s="342">
        <v>34</v>
      </c>
      <c r="C72" s="343"/>
      <c r="D72" s="82" t="s">
        <v>376</v>
      </c>
      <c r="E72" s="46"/>
      <c r="F72" s="344">
        <v>0</v>
      </c>
      <c r="G72" s="272">
        <v>33</v>
      </c>
      <c r="H72" s="336">
        <v>0</v>
      </c>
      <c r="I72" s="325">
        <v>19</v>
      </c>
      <c r="J72" s="336">
        <v>0</v>
      </c>
      <c r="K72" s="331" t="s">
        <v>190</v>
      </c>
      <c r="L72" s="336">
        <v>0</v>
      </c>
      <c r="M72" s="331" t="s">
        <v>190</v>
      </c>
      <c r="N72" s="336">
        <v>0</v>
      </c>
      <c r="O72" s="276">
        <v>27</v>
      </c>
      <c r="P72" s="336">
        <v>0</v>
      </c>
      <c r="Q72" s="273">
        <v>27</v>
      </c>
      <c r="R72" s="334">
        <v>1</v>
      </c>
      <c r="S72" s="273">
        <v>23</v>
      </c>
      <c r="T72" s="334">
        <v>1</v>
      </c>
      <c r="U72" s="276">
        <v>24</v>
      </c>
      <c r="V72" s="336">
        <v>1</v>
      </c>
      <c r="W72" s="276"/>
      <c r="X72" s="334"/>
      <c r="Y72" s="272"/>
      <c r="Z72" s="334"/>
      <c r="AA72" s="276"/>
      <c r="AB72" s="336"/>
      <c r="AD72" s="338"/>
    </row>
    <row r="73" spans="1:30" ht="18" thickBot="1" x14ac:dyDescent="0.35">
      <c r="A73" s="341"/>
      <c r="B73" s="121">
        <v>0</v>
      </c>
      <c r="C73" s="125">
        <v>0</v>
      </c>
      <c r="D73" s="83" t="s">
        <v>377</v>
      </c>
      <c r="E73" s="46"/>
      <c r="F73" s="345"/>
      <c r="G73" s="275">
        <v>0</v>
      </c>
      <c r="H73" s="337"/>
      <c r="I73" s="326">
        <v>0</v>
      </c>
      <c r="J73" s="337"/>
      <c r="K73" s="324">
        <v>0</v>
      </c>
      <c r="L73" s="337"/>
      <c r="M73" s="324">
        <v>0</v>
      </c>
      <c r="N73" s="337"/>
      <c r="O73" s="275">
        <v>0</v>
      </c>
      <c r="P73" s="337"/>
      <c r="Q73" s="275">
        <v>1</v>
      </c>
      <c r="R73" s="335"/>
      <c r="S73" s="275">
        <v>0</v>
      </c>
      <c r="T73" s="335"/>
      <c r="U73" s="275">
        <v>0</v>
      </c>
      <c r="V73" s="337"/>
      <c r="W73" s="275"/>
      <c r="X73" s="335"/>
      <c r="Y73" s="275"/>
      <c r="Z73" s="335"/>
      <c r="AA73" s="275"/>
      <c r="AB73" s="337"/>
      <c r="AD73" s="339"/>
    </row>
    <row r="74" spans="1:30" x14ac:dyDescent="0.3">
      <c r="B74" s="49"/>
      <c r="C74" s="49"/>
      <c r="D74" s="43"/>
      <c r="G74" s="50"/>
      <c r="H74" s="51"/>
      <c r="I74" s="50"/>
      <c r="J74" s="51"/>
      <c r="K74" s="50"/>
      <c r="L74" s="51"/>
      <c r="M74" s="44"/>
      <c r="N74" s="45"/>
      <c r="O74" s="44"/>
      <c r="P74" s="45"/>
      <c r="Q74" s="44"/>
      <c r="R74" s="45"/>
      <c r="S74" s="44"/>
      <c r="T74" s="45"/>
      <c r="U74" s="44"/>
      <c r="V74" s="45"/>
      <c r="W74" s="44"/>
      <c r="X74" s="45"/>
      <c r="Y74" s="44"/>
      <c r="Z74" s="45"/>
      <c r="AA74" s="44"/>
      <c r="AB74" s="45"/>
    </row>
    <row r="75" spans="1:30" x14ac:dyDescent="0.3">
      <c r="B75" s="52" t="str">
        <f>'Podle ELO'!A74</f>
        <v>Průměrné FIDE ELO prvních 10 hráčů</v>
      </c>
      <c r="C75" s="52"/>
      <c r="G75" s="53"/>
      <c r="H75" s="54"/>
      <c r="I75" s="55"/>
      <c r="J75" s="55"/>
      <c r="K75" s="55"/>
      <c r="L75" s="55"/>
      <c r="M75" s="55"/>
      <c r="N75" s="55"/>
    </row>
    <row r="76" spans="1:30" x14ac:dyDescent="0.3">
      <c r="B76" s="104">
        <f>'Podle ELO'!A75</f>
        <v>1780</v>
      </c>
      <c r="C76" s="131"/>
      <c r="G76" s="53"/>
      <c r="H76" s="54"/>
      <c r="I76" s="55"/>
      <c r="J76" s="55"/>
      <c r="K76" s="55"/>
      <c r="L76" s="55"/>
      <c r="M76" s="55"/>
      <c r="N76" s="55"/>
    </row>
    <row r="77" spans="1:30" x14ac:dyDescent="0.3">
      <c r="B77" s="57"/>
      <c r="C77" s="57"/>
      <c r="G77" s="53"/>
      <c r="H77" s="54"/>
      <c r="I77" s="55"/>
      <c r="J77" s="55"/>
      <c r="K77" s="55"/>
      <c r="L77" s="55"/>
      <c r="M77" s="55"/>
      <c r="N77" s="55"/>
    </row>
    <row r="78" spans="1:30" x14ac:dyDescent="0.3">
      <c r="B78" s="52" t="s">
        <v>17</v>
      </c>
      <c r="C78" s="52"/>
      <c r="D78" s="33"/>
      <c r="G78" s="55">
        <f>'Podle ELO'!F77</f>
        <v>12</v>
      </c>
      <c r="H78" s="55"/>
      <c r="I78" s="55">
        <f>'Podle ELO'!H77</f>
        <v>13</v>
      </c>
      <c r="J78" s="55"/>
      <c r="K78" s="55">
        <f>'Podle ELO'!J77</f>
        <v>12</v>
      </c>
      <c r="L78" s="55"/>
      <c r="M78" s="55">
        <f>'Podle ELO'!L77</f>
        <v>13</v>
      </c>
      <c r="N78" s="55"/>
      <c r="O78" s="55">
        <f>'Podle ELO'!N77</f>
        <v>12</v>
      </c>
      <c r="P78" s="55"/>
      <c r="Q78" s="55">
        <f>'Podle ELO'!P77</f>
        <v>11</v>
      </c>
      <c r="S78" s="55">
        <f>'Podle ELO'!R77</f>
        <v>13</v>
      </c>
      <c r="T78" s="55"/>
      <c r="U78" s="55">
        <f>'Podle ELO'!T77</f>
        <v>13</v>
      </c>
      <c r="V78" s="55"/>
      <c r="W78" s="55">
        <f>'Podle ELO'!V77</f>
        <v>0</v>
      </c>
      <c r="X78" s="55"/>
      <c r="Y78" s="55">
        <f>'Podle ELO'!X77</f>
        <v>0</v>
      </c>
      <c r="Z78" s="55"/>
      <c r="AA78" s="55">
        <f>'Podle ELO'!Z77</f>
        <v>0</v>
      </c>
      <c r="AB78" s="55"/>
    </row>
    <row r="79" spans="1:30" s="64" customFormat="1" x14ac:dyDescent="0.3">
      <c r="A79" s="72"/>
      <c r="B79" s="58" t="s">
        <v>69</v>
      </c>
      <c r="C79" s="58"/>
      <c r="D79" s="59"/>
      <c r="E79" s="60"/>
      <c r="F79" s="61"/>
      <c r="G79" s="62">
        <f>'Podle ELO'!F78</f>
        <v>2</v>
      </c>
      <c r="H79" s="62"/>
      <c r="I79" s="62">
        <f>'Podle ELO'!H78</f>
        <v>1</v>
      </c>
      <c r="J79" s="62"/>
      <c r="K79" s="62">
        <f>'Podle ELO'!J78</f>
        <v>2</v>
      </c>
      <c r="L79" s="62"/>
      <c r="M79" s="62">
        <f>'Podle ELO'!L78</f>
        <v>2</v>
      </c>
      <c r="N79" s="62"/>
      <c r="O79" s="62">
        <f>'Podle ELO'!N78</f>
        <v>3</v>
      </c>
      <c r="P79" s="62"/>
      <c r="Q79" s="62">
        <f>'Podle ELO'!P78</f>
        <v>2</v>
      </c>
      <c r="S79" s="62">
        <f>'Podle ELO'!R78</f>
        <v>2</v>
      </c>
      <c r="T79" s="62"/>
      <c r="U79" s="62">
        <f>'Podle ELO'!T78</f>
        <v>0</v>
      </c>
      <c r="V79" s="62"/>
      <c r="W79" s="62">
        <f>'Podle ELO'!V78</f>
        <v>0</v>
      </c>
      <c r="X79" s="62"/>
      <c r="Y79" s="62">
        <f>'Podle ELO'!X78</f>
        <v>0</v>
      </c>
      <c r="Z79" s="62"/>
      <c r="AA79" s="62">
        <f>'Podle ELO'!Z78</f>
        <v>10</v>
      </c>
      <c r="AB79" s="62"/>
    </row>
    <row r="80" spans="1:30" s="37" customFormat="1" x14ac:dyDescent="0.3">
      <c r="A80" s="73"/>
      <c r="B80" s="65" t="s">
        <v>18</v>
      </c>
      <c r="C80" s="65"/>
      <c r="D80" s="66"/>
      <c r="E80" s="42"/>
      <c r="F80" s="67"/>
      <c r="G80" s="68">
        <f>'Podle ELO'!F79</f>
        <v>14</v>
      </c>
      <c r="H80" s="68"/>
      <c r="I80" s="68">
        <f>'Podle ELO'!H79</f>
        <v>28</v>
      </c>
      <c r="J80" s="68"/>
      <c r="K80" s="68">
        <f>'Podle ELO'!J79</f>
        <v>42</v>
      </c>
      <c r="L80" s="68"/>
      <c r="M80" s="68">
        <f>'Podle ELO'!L79</f>
        <v>57</v>
      </c>
      <c r="N80" s="68"/>
      <c r="O80" s="68">
        <f>'Podle ELO'!N79</f>
        <v>72</v>
      </c>
      <c r="P80" s="68"/>
      <c r="Q80" s="68">
        <f>'Podle ELO'!P79</f>
        <v>85</v>
      </c>
      <c r="S80" s="68">
        <f>'Podle ELO'!R79</f>
        <v>100</v>
      </c>
      <c r="T80" s="68"/>
      <c r="U80" s="68">
        <f>'Podle ELO'!T79</f>
        <v>113</v>
      </c>
      <c r="V80" s="68"/>
      <c r="W80" s="68">
        <f>'Podle ELO'!V79</f>
        <v>113</v>
      </c>
      <c r="X80" s="68"/>
      <c r="Y80" s="68">
        <f>'Podle ELO'!X79</f>
        <v>113</v>
      </c>
      <c r="Z80" s="68"/>
      <c r="AA80" s="68">
        <f>'Podle ELO'!Z79</f>
        <v>123</v>
      </c>
      <c r="AB80" s="68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  <row r="82" spans="7:14" x14ac:dyDescent="0.3">
      <c r="G82" s="55"/>
      <c r="H82" s="55"/>
      <c r="I82" s="55"/>
      <c r="J82" s="55"/>
      <c r="K82" s="55"/>
      <c r="L82" s="55"/>
      <c r="M82" s="55"/>
      <c r="N82" s="55"/>
    </row>
    <row r="83" spans="7:14" x14ac:dyDescent="0.3">
      <c r="G83" s="55"/>
      <c r="H83" s="55"/>
      <c r="I83" s="55"/>
      <c r="J83" s="55"/>
      <c r="K83" s="55"/>
      <c r="L83" s="55"/>
      <c r="M83" s="55"/>
      <c r="N83" s="55"/>
    </row>
  </sheetData>
  <mergeCells count="533">
    <mergeCell ref="T58:T59"/>
    <mergeCell ref="V58:V59"/>
    <mergeCell ref="X58:X59"/>
    <mergeCell ref="Z58:Z59"/>
    <mergeCell ref="AB58:AB59"/>
    <mergeCell ref="AD58:AD59"/>
    <mergeCell ref="A58:A59"/>
    <mergeCell ref="B58:C58"/>
    <mergeCell ref="F58:F59"/>
    <mergeCell ref="H58:H59"/>
    <mergeCell ref="J58:J59"/>
    <mergeCell ref="L58:L59"/>
    <mergeCell ref="N58:N59"/>
    <mergeCell ref="P58:P59"/>
    <mergeCell ref="R58:R59"/>
    <mergeCell ref="V56:V57"/>
    <mergeCell ref="X56:X57"/>
    <mergeCell ref="Z56:Z57"/>
    <mergeCell ref="AB56:AB57"/>
    <mergeCell ref="AD56:AD57"/>
    <mergeCell ref="B54:C54"/>
    <mergeCell ref="F54:F55"/>
    <mergeCell ref="H54:H55"/>
    <mergeCell ref="J54:J55"/>
    <mergeCell ref="L54:L55"/>
    <mergeCell ref="B56:C56"/>
    <mergeCell ref="F56:F57"/>
    <mergeCell ref="H56:H57"/>
    <mergeCell ref="J56:J57"/>
    <mergeCell ref="L56:L57"/>
    <mergeCell ref="N56:N57"/>
    <mergeCell ref="P56:P57"/>
    <mergeCell ref="R56:R57"/>
    <mergeCell ref="T56:T57"/>
    <mergeCell ref="N54:N55"/>
    <mergeCell ref="P54:P55"/>
    <mergeCell ref="R54:R55"/>
    <mergeCell ref="T54:T55"/>
    <mergeCell ref="AD48:AD49"/>
    <mergeCell ref="AD52:AD53"/>
    <mergeCell ref="AD36:AD37"/>
    <mergeCell ref="AD40:AD41"/>
    <mergeCell ref="AD42:AD43"/>
    <mergeCell ref="AD44:AD45"/>
    <mergeCell ref="V52:V53"/>
    <mergeCell ref="X52:X53"/>
    <mergeCell ref="Z52:Z53"/>
    <mergeCell ref="AB52:AB53"/>
    <mergeCell ref="Z40:Z41"/>
    <mergeCell ref="V54:V55"/>
    <mergeCell ref="X54:X55"/>
    <mergeCell ref="Z54:Z55"/>
    <mergeCell ref="AB54:AB55"/>
    <mergeCell ref="AD54:AD55"/>
    <mergeCell ref="T52:T53"/>
    <mergeCell ref="AD8:AD9"/>
    <mergeCell ref="AD10:AD11"/>
    <mergeCell ref="AD12:AD13"/>
    <mergeCell ref="AD16:AD17"/>
    <mergeCell ref="AD22:AD23"/>
    <mergeCell ref="P36:P37"/>
    <mergeCell ref="R36:R37"/>
    <mergeCell ref="AB44:AB45"/>
    <mergeCell ref="P44:P45"/>
    <mergeCell ref="J52:J53"/>
    <mergeCell ref="L52:L53"/>
    <mergeCell ref="N52:N53"/>
    <mergeCell ref="J36:J37"/>
    <mergeCell ref="L36:L37"/>
    <mergeCell ref="N36:N37"/>
    <mergeCell ref="L40:L41"/>
    <mergeCell ref="P52:P53"/>
    <mergeCell ref="R52:R53"/>
    <mergeCell ref="B10:C10"/>
    <mergeCell ref="J10:J11"/>
    <mergeCell ref="L10:L11"/>
    <mergeCell ref="R12:R13"/>
    <mergeCell ref="T12:T13"/>
    <mergeCell ref="T10:T11"/>
    <mergeCell ref="V12:V13"/>
    <mergeCell ref="B36:C36"/>
    <mergeCell ref="F36:F37"/>
    <mergeCell ref="H36:H37"/>
    <mergeCell ref="Z44:Z45"/>
    <mergeCell ref="X44:X45"/>
    <mergeCell ref="R44:R45"/>
    <mergeCell ref="T44:T45"/>
    <mergeCell ref="V44:V45"/>
    <mergeCell ref="N44:N45"/>
    <mergeCell ref="L44:L45"/>
    <mergeCell ref="F8:F9"/>
    <mergeCell ref="AB36:AB37"/>
    <mergeCell ref="X10:X11"/>
    <mergeCell ref="P8:P9"/>
    <mergeCell ref="AB12:AB13"/>
    <mergeCell ref="P12:P13"/>
    <mergeCell ref="V36:V37"/>
    <mergeCell ref="X24:X25"/>
    <mergeCell ref="Z24:Z25"/>
    <mergeCell ref="AB24:AB25"/>
    <mergeCell ref="AB16:AB17"/>
    <mergeCell ref="H14:H15"/>
    <mergeCell ref="J14:J15"/>
    <mergeCell ref="L14:L15"/>
    <mergeCell ref="N14:N15"/>
    <mergeCell ref="O5:P5"/>
    <mergeCell ref="V16:V17"/>
    <mergeCell ref="N10:N11"/>
    <mergeCell ref="P10:P11"/>
    <mergeCell ref="F10:F11"/>
    <mergeCell ref="H10:H11"/>
    <mergeCell ref="J12:J13"/>
    <mergeCell ref="L12:L13"/>
    <mergeCell ref="V8:V9"/>
    <mergeCell ref="G4:H4"/>
    <mergeCell ref="G5:H5"/>
    <mergeCell ref="H8:H9"/>
    <mergeCell ref="N12:N13"/>
    <mergeCell ref="I5:J5"/>
    <mergeCell ref="J8:J9"/>
    <mergeCell ref="M4:N4"/>
    <mergeCell ref="M5:N5"/>
    <mergeCell ref="K4:L4"/>
    <mergeCell ref="K5:L5"/>
    <mergeCell ref="L8:L9"/>
    <mergeCell ref="N8:N9"/>
    <mergeCell ref="R16:R17"/>
    <mergeCell ref="T16:T17"/>
    <mergeCell ref="X16:X17"/>
    <mergeCell ref="Z16:Z17"/>
    <mergeCell ref="B4:C4"/>
    <mergeCell ref="X8:X9"/>
    <mergeCell ref="Z8:Z9"/>
    <mergeCell ref="B8:C8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R10:R11"/>
    <mergeCell ref="O4:P4"/>
    <mergeCell ref="I4:J4"/>
    <mergeCell ref="AA4:AB4"/>
    <mergeCell ref="AB8:AB9"/>
    <mergeCell ref="AA5:AB5"/>
    <mergeCell ref="AB10:AB11"/>
    <mergeCell ref="T8:T9"/>
    <mergeCell ref="R8:R9"/>
    <mergeCell ref="S5:T5"/>
    <mergeCell ref="W4:X4"/>
    <mergeCell ref="U5:V5"/>
    <mergeCell ref="V10:V11"/>
    <mergeCell ref="B38:C38"/>
    <mergeCell ref="F38:F39"/>
    <mergeCell ref="H38:H39"/>
    <mergeCell ref="J38:J39"/>
    <mergeCell ref="L48:L49"/>
    <mergeCell ref="N48:N49"/>
    <mergeCell ref="P48:P49"/>
    <mergeCell ref="R48:R49"/>
    <mergeCell ref="T48:T49"/>
    <mergeCell ref="L46:L47"/>
    <mergeCell ref="N46:N47"/>
    <mergeCell ref="P46:P47"/>
    <mergeCell ref="R46:R47"/>
    <mergeCell ref="T46:T47"/>
    <mergeCell ref="B40:C40"/>
    <mergeCell ref="F40:F41"/>
    <mergeCell ref="H40:H41"/>
    <mergeCell ref="J40:J41"/>
    <mergeCell ref="B44:C44"/>
    <mergeCell ref="F44:F45"/>
    <mergeCell ref="H44:H45"/>
    <mergeCell ref="J44:J45"/>
    <mergeCell ref="B42:C42"/>
    <mergeCell ref="F42:F43"/>
    <mergeCell ref="H42:H43"/>
    <mergeCell ref="J42:J43"/>
    <mergeCell ref="H16:H17"/>
    <mergeCell ref="J16:J17"/>
    <mergeCell ref="L16:L17"/>
    <mergeCell ref="N16:N17"/>
    <mergeCell ref="P16:P17"/>
    <mergeCell ref="B22:C22"/>
    <mergeCell ref="F22:F23"/>
    <mergeCell ref="H22:H23"/>
    <mergeCell ref="J22:J23"/>
    <mergeCell ref="L22:L23"/>
    <mergeCell ref="N22:N23"/>
    <mergeCell ref="P22:P23"/>
    <mergeCell ref="B20:C20"/>
    <mergeCell ref="Z36:Z37"/>
    <mergeCell ref="AB40:AB41"/>
    <mergeCell ref="X40:X41"/>
    <mergeCell ref="X36:X37"/>
    <mergeCell ref="T36:T37"/>
    <mergeCell ref="V28:V29"/>
    <mergeCell ref="X28:X29"/>
    <mergeCell ref="Z28:Z29"/>
    <mergeCell ref="AB22:AB23"/>
    <mergeCell ref="T22:T23"/>
    <mergeCell ref="V22:V23"/>
    <mergeCell ref="X22:X23"/>
    <mergeCell ref="Z22:Z23"/>
    <mergeCell ref="V24:V25"/>
    <mergeCell ref="L42:L43"/>
    <mergeCell ref="N42:N43"/>
    <mergeCell ref="P42:P43"/>
    <mergeCell ref="R42:R43"/>
    <mergeCell ref="T42:T43"/>
    <mergeCell ref="Z42:Z43"/>
    <mergeCell ref="AB42:AB43"/>
    <mergeCell ref="N40:N41"/>
    <mergeCell ref="P40:P41"/>
    <mergeCell ref="R40:R41"/>
    <mergeCell ref="T40:T41"/>
    <mergeCell ref="V40:V41"/>
    <mergeCell ref="V42:V43"/>
    <mergeCell ref="X42:X43"/>
    <mergeCell ref="A24:A25"/>
    <mergeCell ref="A36:A37"/>
    <mergeCell ref="A40:A41"/>
    <mergeCell ref="A42:A43"/>
    <mergeCell ref="A44:A45"/>
    <mergeCell ref="A28:A29"/>
    <mergeCell ref="A38:A39"/>
    <mergeCell ref="A8:A9"/>
    <mergeCell ref="A10:A11"/>
    <mergeCell ref="A12:A13"/>
    <mergeCell ref="A16:A17"/>
    <mergeCell ref="A22:A23"/>
    <mergeCell ref="A20:A21"/>
    <mergeCell ref="Z60:Z61"/>
    <mergeCell ref="AB60:AB61"/>
    <mergeCell ref="AD60:AD61"/>
    <mergeCell ref="A48:A49"/>
    <mergeCell ref="A52:A53"/>
    <mergeCell ref="A54:A55"/>
    <mergeCell ref="A56:A57"/>
    <mergeCell ref="A46:A47"/>
    <mergeCell ref="B46:C46"/>
    <mergeCell ref="F46:F47"/>
    <mergeCell ref="B48:C48"/>
    <mergeCell ref="F48:F49"/>
    <mergeCell ref="H48:H49"/>
    <mergeCell ref="J48:J49"/>
    <mergeCell ref="H46:H47"/>
    <mergeCell ref="J46:J47"/>
    <mergeCell ref="V48:V49"/>
    <mergeCell ref="X48:X49"/>
    <mergeCell ref="Z48:Z49"/>
    <mergeCell ref="AB48:AB49"/>
    <mergeCell ref="V46:V47"/>
    <mergeCell ref="B52:C52"/>
    <mergeCell ref="F52:F53"/>
    <mergeCell ref="H52:H53"/>
    <mergeCell ref="X62:X63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A66:A67"/>
    <mergeCell ref="B66:C66"/>
    <mergeCell ref="F66:F67"/>
    <mergeCell ref="H66:H67"/>
    <mergeCell ref="J66:J67"/>
    <mergeCell ref="L66:L67"/>
    <mergeCell ref="N66:N67"/>
    <mergeCell ref="P66:P67"/>
    <mergeCell ref="R66:R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Z66:Z67"/>
    <mergeCell ref="AB66:AB67"/>
    <mergeCell ref="AD66:AD67"/>
    <mergeCell ref="T68:T69"/>
    <mergeCell ref="V68:V69"/>
    <mergeCell ref="X68:X69"/>
    <mergeCell ref="Z68:Z69"/>
    <mergeCell ref="AB68:AB69"/>
    <mergeCell ref="AD68:AD69"/>
    <mergeCell ref="T66:T67"/>
    <mergeCell ref="V66:V67"/>
    <mergeCell ref="X66:X67"/>
    <mergeCell ref="T70:T71"/>
    <mergeCell ref="V70:V71"/>
    <mergeCell ref="X70:X71"/>
    <mergeCell ref="Z70:Z71"/>
    <mergeCell ref="AB70:AB71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AD72:AD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  <mergeCell ref="V72:V73"/>
    <mergeCell ref="X72:X73"/>
    <mergeCell ref="Z72:Z73"/>
    <mergeCell ref="AB72:AB73"/>
    <mergeCell ref="A6:A7"/>
    <mergeCell ref="B6:C6"/>
    <mergeCell ref="F6:F7"/>
    <mergeCell ref="H6:H7"/>
    <mergeCell ref="J6:J7"/>
    <mergeCell ref="L6:L7"/>
    <mergeCell ref="N6:N7"/>
    <mergeCell ref="P6:P7"/>
    <mergeCell ref="R6:R7"/>
    <mergeCell ref="T6:T7"/>
    <mergeCell ref="V6:V7"/>
    <mergeCell ref="X6:X7"/>
    <mergeCell ref="Z6:Z7"/>
    <mergeCell ref="AB6:AB7"/>
    <mergeCell ref="AD6:AD7"/>
    <mergeCell ref="A18:A19"/>
    <mergeCell ref="B18:C18"/>
    <mergeCell ref="F18:F19"/>
    <mergeCell ref="H18:H19"/>
    <mergeCell ref="J18:J19"/>
    <mergeCell ref="L18:L19"/>
    <mergeCell ref="N18:N19"/>
    <mergeCell ref="P18:P19"/>
    <mergeCell ref="R18:R19"/>
    <mergeCell ref="T18:T19"/>
    <mergeCell ref="V18:V19"/>
    <mergeCell ref="X18:X19"/>
    <mergeCell ref="Z18:Z19"/>
    <mergeCell ref="AB18:AB19"/>
    <mergeCell ref="AD18:AD19"/>
    <mergeCell ref="A14:A15"/>
    <mergeCell ref="B14:C14"/>
    <mergeCell ref="F14:F15"/>
    <mergeCell ref="T26:T27"/>
    <mergeCell ref="V26:V27"/>
    <mergeCell ref="X26:X27"/>
    <mergeCell ref="Z26:Z27"/>
    <mergeCell ref="AB26:AB27"/>
    <mergeCell ref="AD26:AD27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R22:R23"/>
    <mergeCell ref="A26:A27"/>
    <mergeCell ref="B26:C26"/>
    <mergeCell ref="F26:F27"/>
    <mergeCell ref="H26:H27"/>
    <mergeCell ref="J26:J27"/>
    <mergeCell ref="L26:L27"/>
    <mergeCell ref="N26:N27"/>
    <mergeCell ref="P26:P27"/>
    <mergeCell ref="R26:R27"/>
    <mergeCell ref="P14:P15"/>
    <mergeCell ref="R14:R15"/>
    <mergeCell ref="T14:T15"/>
    <mergeCell ref="V14:V15"/>
    <mergeCell ref="X14:X15"/>
    <mergeCell ref="Z14:Z15"/>
    <mergeCell ref="AB14:AB15"/>
    <mergeCell ref="AD14:AD15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D24:AD25"/>
    <mergeCell ref="X20:X21"/>
    <mergeCell ref="Z20:Z21"/>
    <mergeCell ref="AB20:AB21"/>
    <mergeCell ref="AD20:AD21"/>
    <mergeCell ref="B16:C16"/>
    <mergeCell ref="F16:F17"/>
    <mergeCell ref="B28:C28"/>
    <mergeCell ref="F28:F29"/>
    <mergeCell ref="H28:H29"/>
    <mergeCell ref="J28:J29"/>
    <mergeCell ref="L28:L29"/>
    <mergeCell ref="N28:N29"/>
    <mergeCell ref="P28:P29"/>
    <mergeCell ref="R28:R29"/>
    <mergeCell ref="T28:T29"/>
    <mergeCell ref="AB28:AB29"/>
    <mergeCell ref="AD28:AD29"/>
    <mergeCell ref="A34:A35"/>
    <mergeCell ref="B34:C34"/>
    <mergeCell ref="F34:F35"/>
    <mergeCell ref="H34:H35"/>
    <mergeCell ref="J34:J35"/>
    <mergeCell ref="L34:L35"/>
    <mergeCell ref="N34:N35"/>
    <mergeCell ref="P34:P35"/>
    <mergeCell ref="R34:R35"/>
    <mergeCell ref="T34:T35"/>
    <mergeCell ref="V34:V35"/>
    <mergeCell ref="X34:X35"/>
    <mergeCell ref="Z34:Z35"/>
    <mergeCell ref="AB34:AB35"/>
    <mergeCell ref="AD34:AD35"/>
    <mergeCell ref="R32:R33"/>
    <mergeCell ref="T32:T33"/>
    <mergeCell ref="V32:V33"/>
    <mergeCell ref="X32:X33"/>
    <mergeCell ref="Z32:Z33"/>
    <mergeCell ref="AB32:AB33"/>
    <mergeCell ref="AD32:AD33"/>
    <mergeCell ref="L38:L39"/>
    <mergeCell ref="N38:N39"/>
    <mergeCell ref="P38:P39"/>
    <mergeCell ref="R38:R39"/>
    <mergeCell ref="T38:T39"/>
    <mergeCell ref="V38:V39"/>
    <mergeCell ref="X38:X39"/>
    <mergeCell ref="Z38:Z39"/>
    <mergeCell ref="AB38:AB39"/>
    <mergeCell ref="AD38:AD39"/>
    <mergeCell ref="A30:A31"/>
    <mergeCell ref="B30:C30"/>
    <mergeCell ref="F30:F31"/>
    <mergeCell ref="H30:H31"/>
    <mergeCell ref="J30:J31"/>
    <mergeCell ref="L30:L31"/>
    <mergeCell ref="N30:N31"/>
    <mergeCell ref="P30:P31"/>
    <mergeCell ref="R30:R31"/>
    <mergeCell ref="T30:T31"/>
    <mergeCell ref="V30:V31"/>
    <mergeCell ref="X30:X31"/>
    <mergeCell ref="Z30:Z31"/>
    <mergeCell ref="AB30:AB31"/>
    <mergeCell ref="AD30:AD31"/>
    <mergeCell ref="A32:A33"/>
    <mergeCell ref="B32:C32"/>
    <mergeCell ref="F32:F33"/>
    <mergeCell ref="H32:H33"/>
    <mergeCell ref="J32:J33"/>
    <mergeCell ref="L32:L33"/>
    <mergeCell ref="N32:N33"/>
    <mergeCell ref="P32:P33"/>
    <mergeCell ref="N62:N63"/>
    <mergeCell ref="P62:P63"/>
    <mergeCell ref="R62:R63"/>
    <mergeCell ref="X46:X47"/>
    <mergeCell ref="Z46:Z47"/>
    <mergeCell ref="AB46:AB47"/>
    <mergeCell ref="AD46:AD47"/>
    <mergeCell ref="A50:A51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V50:V51"/>
    <mergeCell ref="X50:X51"/>
    <mergeCell ref="Z50:Z51"/>
    <mergeCell ref="AB50:AB51"/>
    <mergeCell ref="AD50:AD51"/>
    <mergeCell ref="T62:T63"/>
    <mergeCell ref="V62:V63"/>
    <mergeCell ref="Z62:Z63"/>
    <mergeCell ref="AB62:AB63"/>
    <mergeCell ref="AD62:AD63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T64:T65"/>
    <mergeCell ref="V64:V65"/>
    <mergeCell ref="X64:X65"/>
    <mergeCell ref="Z64:Z65"/>
    <mergeCell ref="AB64:AB65"/>
    <mergeCell ref="AD64:AD65"/>
    <mergeCell ref="A62:A63"/>
    <mergeCell ref="B62:C62"/>
    <mergeCell ref="F62:F63"/>
    <mergeCell ref="H62:H63"/>
    <mergeCell ref="J62:J63"/>
    <mergeCell ref="L62:L6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showGridLines="0" showRuler="0" zoomScale="85" zoomScaleNormal="85" workbookViewId="0">
      <pane ySplit="4" topLeftCell="A5" activePane="bottomLeft" state="frozen"/>
      <selection pane="bottomLeft" activeCell="V78" sqref="V78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65" t="s">
        <v>2</v>
      </c>
      <c r="B3" s="366"/>
      <c r="C3" s="116" t="s">
        <v>3</v>
      </c>
      <c r="D3" s="39"/>
      <c r="E3" s="105" t="s">
        <v>15</v>
      </c>
      <c r="F3" s="369" t="s">
        <v>4</v>
      </c>
      <c r="G3" s="366"/>
      <c r="H3" s="365" t="s">
        <v>5</v>
      </c>
      <c r="I3" s="366"/>
      <c r="J3" s="365" t="s">
        <v>6</v>
      </c>
      <c r="K3" s="366"/>
      <c r="L3" s="365" t="s">
        <v>7</v>
      </c>
      <c r="M3" s="366"/>
      <c r="N3" s="365" t="s">
        <v>8</v>
      </c>
      <c r="O3" s="366"/>
      <c r="P3" s="365" t="s">
        <v>9</v>
      </c>
      <c r="Q3" s="366"/>
      <c r="R3" s="365" t="s">
        <v>10</v>
      </c>
      <c r="S3" s="366"/>
      <c r="T3" s="365" t="s">
        <v>11</v>
      </c>
      <c r="U3" s="366"/>
      <c r="V3" s="365" t="s">
        <v>12</v>
      </c>
      <c r="W3" s="366"/>
      <c r="X3" s="365" t="s">
        <v>13</v>
      </c>
      <c r="Y3" s="366"/>
      <c r="Z3" s="365" t="s">
        <v>14</v>
      </c>
      <c r="AA3" s="366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67" t="s">
        <v>261</v>
      </c>
      <c r="G4" s="368"/>
      <c r="H4" s="370" t="s">
        <v>262</v>
      </c>
      <c r="I4" s="368"/>
      <c r="J4" s="370" t="s">
        <v>263</v>
      </c>
      <c r="K4" s="368"/>
      <c r="L4" s="370" t="s">
        <v>379</v>
      </c>
      <c r="M4" s="368"/>
      <c r="N4" s="370" t="s">
        <v>380</v>
      </c>
      <c r="O4" s="368"/>
      <c r="P4" s="370" t="s">
        <v>381</v>
      </c>
      <c r="Q4" s="368"/>
      <c r="R4" s="370" t="s">
        <v>264</v>
      </c>
      <c r="S4" s="368"/>
      <c r="T4" s="370" t="s">
        <v>265</v>
      </c>
      <c r="U4" s="368"/>
      <c r="V4" s="371" t="s">
        <v>266</v>
      </c>
      <c r="W4" s="368"/>
      <c r="X4" s="371" t="s">
        <v>267</v>
      </c>
      <c r="Y4" s="368"/>
      <c r="Z4" s="370" t="s">
        <v>268</v>
      </c>
      <c r="AA4" s="368"/>
      <c r="AC4" s="75" t="s">
        <v>135</v>
      </c>
    </row>
    <row r="5" spans="1:29" x14ac:dyDescent="0.3">
      <c r="A5" s="357">
        <v>1</v>
      </c>
      <c r="B5" s="358"/>
      <c r="C5" s="82" t="s">
        <v>305</v>
      </c>
      <c r="D5" s="47"/>
      <c r="E5" s="359">
        <v>2</v>
      </c>
      <c r="F5" s="273">
        <v>3</v>
      </c>
      <c r="G5" s="336">
        <v>3</v>
      </c>
      <c r="H5" s="276">
        <v>14</v>
      </c>
      <c r="I5" s="355">
        <v>4</v>
      </c>
      <c r="J5" s="327">
        <v>17</v>
      </c>
      <c r="K5" s="355">
        <v>5</v>
      </c>
      <c r="L5" s="272">
        <v>18</v>
      </c>
      <c r="M5" s="355">
        <v>6</v>
      </c>
      <c r="N5" s="276">
        <v>6</v>
      </c>
      <c r="O5" s="353">
        <v>6.5</v>
      </c>
      <c r="P5" s="272">
        <v>15</v>
      </c>
      <c r="Q5" s="353">
        <v>7.5</v>
      </c>
      <c r="R5" s="271">
        <v>3</v>
      </c>
      <c r="S5" s="353">
        <v>8</v>
      </c>
      <c r="T5" s="271">
        <v>4</v>
      </c>
      <c r="U5" s="355">
        <v>9</v>
      </c>
      <c r="V5" s="272"/>
      <c r="W5" s="336"/>
      <c r="X5" s="271"/>
      <c r="Y5" s="336"/>
      <c r="Z5" s="272"/>
      <c r="AA5" s="334"/>
      <c r="AC5" s="352">
        <f>ELO!O5</f>
        <v>1731.4285714285713</v>
      </c>
    </row>
    <row r="6" spans="1:29" ht="18" thickBot="1" x14ac:dyDescent="0.35">
      <c r="A6" s="329">
        <v>2058</v>
      </c>
      <c r="B6" s="125">
        <v>2006</v>
      </c>
      <c r="C6" s="83" t="s">
        <v>329</v>
      </c>
      <c r="D6" s="48"/>
      <c r="E6" s="360"/>
      <c r="F6" s="275">
        <v>1</v>
      </c>
      <c r="G6" s="337"/>
      <c r="H6" s="274">
        <v>1</v>
      </c>
      <c r="I6" s="356"/>
      <c r="J6" s="326">
        <v>1</v>
      </c>
      <c r="K6" s="356"/>
      <c r="L6" s="274">
        <v>1</v>
      </c>
      <c r="M6" s="356"/>
      <c r="N6" s="274">
        <v>0.5</v>
      </c>
      <c r="O6" s="354"/>
      <c r="P6" s="274">
        <v>1</v>
      </c>
      <c r="Q6" s="354"/>
      <c r="R6" s="274">
        <v>0.5</v>
      </c>
      <c r="S6" s="354"/>
      <c r="T6" s="274">
        <v>1</v>
      </c>
      <c r="U6" s="356"/>
      <c r="V6" s="275"/>
      <c r="W6" s="337"/>
      <c r="X6" s="274"/>
      <c r="Y6" s="337"/>
      <c r="Z6" s="275"/>
      <c r="AA6" s="335"/>
      <c r="AC6" s="339"/>
    </row>
    <row r="7" spans="1:29" x14ac:dyDescent="0.3">
      <c r="A7" s="357">
        <v>2</v>
      </c>
      <c r="B7" s="358"/>
      <c r="C7" s="82" t="s">
        <v>269</v>
      </c>
      <c r="D7" s="47"/>
      <c r="E7" s="359">
        <v>2</v>
      </c>
      <c r="F7" s="272">
        <v>4</v>
      </c>
      <c r="G7" s="336">
        <v>3</v>
      </c>
      <c r="H7" s="276">
        <v>8</v>
      </c>
      <c r="I7" s="355">
        <v>4</v>
      </c>
      <c r="J7" s="272">
        <v>3</v>
      </c>
      <c r="K7" s="363">
        <v>4</v>
      </c>
      <c r="L7" s="271">
        <v>4</v>
      </c>
      <c r="M7" s="363">
        <v>4.5</v>
      </c>
      <c r="N7" s="272">
        <v>10</v>
      </c>
      <c r="O7" s="353">
        <v>5.5</v>
      </c>
      <c r="P7" s="271">
        <v>3</v>
      </c>
      <c r="Q7" s="363">
        <v>5.5</v>
      </c>
      <c r="R7" s="272">
        <v>8</v>
      </c>
      <c r="S7" s="363">
        <v>6.5</v>
      </c>
      <c r="T7" s="271">
        <v>7</v>
      </c>
      <c r="U7" s="363">
        <v>7.5</v>
      </c>
      <c r="V7" s="272"/>
      <c r="W7" s="336"/>
      <c r="X7" s="271"/>
      <c r="Y7" s="336"/>
      <c r="Z7" s="272"/>
      <c r="AA7" s="336"/>
      <c r="AC7" s="338">
        <f>ELO!O6</f>
        <v>1782.7142857142858</v>
      </c>
    </row>
    <row r="8" spans="1:29" ht="18" thickBot="1" x14ac:dyDescent="0.35">
      <c r="A8" s="329">
        <v>1997</v>
      </c>
      <c r="B8" s="125">
        <v>1935</v>
      </c>
      <c r="C8" s="83" t="s">
        <v>330</v>
      </c>
      <c r="D8" s="48"/>
      <c r="E8" s="360"/>
      <c r="F8" s="274">
        <v>1</v>
      </c>
      <c r="G8" s="337"/>
      <c r="H8" s="274">
        <v>1</v>
      </c>
      <c r="I8" s="356"/>
      <c r="J8" s="274">
        <v>0</v>
      </c>
      <c r="K8" s="364"/>
      <c r="L8" s="275">
        <v>0.5</v>
      </c>
      <c r="M8" s="364"/>
      <c r="N8" s="274">
        <v>1</v>
      </c>
      <c r="O8" s="354"/>
      <c r="P8" s="274">
        <v>0</v>
      </c>
      <c r="Q8" s="364"/>
      <c r="R8" s="275">
        <v>1</v>
      </c>
      <c r="S8" s="364"/>
      <c r="T8" s="275">
        <v>1</v>
      </c>
      <c r="U8" s="364"/>
      <c r="V8" s="275"/>
      <c r="W8" s="337"/>
      <c r="X8" s="275"/>
      <c r="Y8" s="337"/>
      <c r="Z8" s="275"/>
      <c r="AA8" s="337"/>
      <c r="AC8" s="339"/>
    </row>
    <row r="9" spans="1:29" x14ac:dyDescent="0.3">
      <c r="A9" s="357">
        <v>3</v>
      </c>
      <c r="B9" s="358"/>
      <c r="C9" s="82" t="s">
        <v>272</v>
      </c>
      <c r="D9" s="47"/>
      <c r="E9" s="359">
        <v>2</v>
      </c>
      <c r="F9" s="271">
        <v>6</v>
      </c>
      <c r="G9" s="336">
        <v>3</v>
      </c>
      <c r="H9" s="272">
        <v>10</v>
      </c>
      <c r="I9" s="355">
        <v>4</v>
      </c>
      <c r="J9" s="271">
        <v>2</v>
      </c>
      <c r="K9" s="355">
        <v>5</v>
      </c>
      <c r="L9" s="271">
        <v>10</v>
      </c>
      <c r="M9" s="355">
        <v>6</v>
      </c>
      <c r="N9" s="272">
        <v>4</v>
      </c>
      <c r="O9" s="355">
        <v>7</v>
      </c>
      <c r="P9" s="272">
        <v>2</v>
      </c>
      <c r="Q9" s="355">
        <v>8</v>
      </c>
      <c r="R9" s="272">
        <v>1</v>
      </c>
      <c r="S9" s="355">
        <v>8.5</v>
      </c>
      <c r="T9" s="331" t="s">
        <v>190</v>
      </c>
      <c r="U9" s="353">
        <v>8.5</v>
      </c>
      <c r="V9" s="272"/>
      <c r="W9" s="334"/>
      <c r="X9" s="276"/>
      <c r="Y9" s="336"/>
      <c r="Z9" s="325">
        <v>1</v>
      </c>
      <c r="AA9" s="336"/>
      <c r="AC9" s="338">
        <f>ELO!O7</f>
        <v>1839.375</v>
      </c>
    </row>
    <row r="10" spans="1:29" ht="18" thickBot="1" x14ac:dyDescent="0.35">
      <c r="A10" s="329">
        <v>1883</v>
      </c>
      <c r="B10" s="125">
        <v>1880</v>
      </c>
      <c r="C10" s="83" t="s">
        <v>331</v>
      </c>
      <c r="D10" s="48"/>
      <c r="E10" s="360"/>
      <c r="F10" s="274">
        <v>1</v>
      </c>
      <c r="G10" s="337"/>
      <c r="H10" s="274">
        <v>1</v>
      </c>
      <c r="I10" s="356"/>
      <c r="J10" s="275">
        <v>1</v>
      </c>
      <c r="K10" s="356"/>
      <c r="L10" s="274">
        <v>1</v>
      </c>
      <c r="M10" s="356"/>
      <c r="N10" s="275">
        <v>1</v>
      </c>
      <c r="O10" s="356"/>
      <c r="P10" s="275">
        <v>1</v>
      </c>
      <c r="Q10" s="356"/>
      <c r="R10" s="275">
        <v>0.5</v>
      </c>
      <c r="S10" s="356"/>
      <c r="T10" s="324">
        <v>0</v>
      </c>
      <c r="U10" s="354"/>
      <c r="V10" s="274"/>
      <c r="W10" s="335"/>
      <c r="X10" s="275"/>
      <c r="Y10" s="337"/>
      <c r="Z10" s="326">
        <v>0</v>
      </c>
      <c r="AA10" s="337"/>
      <c r="AC10" s="339"/>
    </row>
    <row r="11" spans="1:29" x14ac:dyDescent="0.3">
      <c r="A11" s="357">
        <v>4</v>
      </c>
      <c r="B11" s="358"/>
      <c r="C11" s="82" t="s">
        <v>332</v>
      </c>
      <c r="D11" s="47"/>
      <c r="E11" s="359">
        <v>2</v>
      </c>
      <c r="F11" s="276">
        <v>2</v>
      </c>
      <c r="G11" s="336">
        <v>2</v>
      </c>
      <c r="H11" s="273">
        <v>18</v>
      </c>
      <c r="I11" s="334">
        <v>3</v>
      </c>
      <c r="J11" s="325">
        <v>7</v>
      </c>
      <c r="K11" s="363">
        <v>4</v>
      </c>
      <c r="L11" s="272">
        <v>2</v>
      </c>
      <c r="M11" s="363">
        <v>4.5</v>
      </c>
      <c r="N11" s="271">
        <v>3</v>
      </c>
      <c r="O11" s="334">
        <v>4.5</v>
      </c>
      <c r="P11" s="327">
        <v>15</v>
      </c>
      <c r="Q11" s="363">
        <v>5.5</v>
      </c>
      <c r="R11" s="276">
        <v>10</v>
      </c>
      <c r="S11" s="363">
        <v>6.5</v>
      </c>
      <c r="T11" s="272">
        <v>1</v>
      </c>
      <c r="U11" s="334">
        <v>6.5</v>
      </c>
      <c r="V11" s="272"/>
      <c r="W11" s="336"/>
      <c r="X11" s="272"/>
      <c r="Y11" s="334"/>
      <c r="Z11" s="271"/>
      <c r="AA11" s="336"/>
      <c r="AC11" s="338">
        <f>ELO!O8</f>
        <v>1735.4285714285713</v>
      </c>
    </row>
    <row r="12" spans="1:29" ht="18" thickBot="1" x14ac:dyDescent="0.35">
      <c r="A12" s="329">
        <v>1871</v>
      </c>
      <c r="B12" s="125">
        <v>1835</v>
      </c>
      <c r="C12" s="83" t="s">
        <v>333</v>
      </c>
      <c r="D12" s="48"/>
      <c r="E12" s="360"/>
      <c r="F12" s="275">
        <v>0</v>
      </c>
      <c r="G12" s="337"/>
      <c r="H12" s="275">
        <v>1</v>
      </c>
      <c r="I12" s="335"/>
      <c r="J12" s="326">
        <v>1</v>
      </c>
      <c r="K12" s="364"/>
      <c r="L12" s="275">
        <v>0.5</v>
      </c>
      <c r="M12" s="364"/>
      <c r="N12" s="274">
        <v>0</v>
      </c>
      <c r="O12" s="335"/>
      <c r="P12" s="326">
        <v>1</v>
      </c>
      <c r="Q12" s="364"/>
      <c r="R12" s="275">
        <v>1</v>
      </c>
      <c r="S12" s="364"/>
      <c r="T12" s="274">
        <v>0</v>
      </c>
      <c r="U12" s="335"/>
      <c r="V12" s="274"/>
      <c r="W12" s="337"/>
      <c r="X12" s="274"/>
      <c r="Y12" s="335"/>
      <c r="Z12" s="275"/>
      <c r="AA12" s="337"/>
      <c r="AC12" s="339"/>
    </row>
    <row r="13" spans="1:29" x14ac:dyDescent="0.3">
      <c r="A13" s="357">
        <v>5</v>
      </c>
      <c r="B13" s="358"/>
      <c r="C13" s="82" t="s">
        <v>334</v>
      </c>
      <c r="D13" s="47"/>
      <c r="E13" s="359">
        <v>2</v>
      </c>
      <c r="F13" s="331" t="s">
        <v>190</v>
      </c>
      <c r="G13" s="336">
        <v>2</v>
      </c>
      <c r="H13" s="276">
        <v>16</v>
      </c>
      <c r="I13" s="336">
        <v>3</v>
      </c>
      <c r="J13" s="331" t="s">
        <v>190</v>
      </c>
      <c r="K13" s="336">
        <v>3</v>
      </c>
      <c r="L13" s="331" t="s">
        <v>190</v>
      </c>
      <c r="M13" s="334">
        <v>3</v>
      </c>
      <c r="N13" s="272">
        <v>20</v>
      </c>
      <c r="O13" s="336">
        <v>4</v>
      </c>
      <c r="P13" s="331" t="s">
        <v>190</v>
      </c>
      <c r="Q13" s="336">
        <v>4</v>
      </c>
      <c r="R13" s="271">
        <v>17</v>
      </c>
      <c r="S13" s="336">
        <v>4</v>
      </c>
      <c r="T13" s="331" t="s">
        <v>190</v>
      </c>
      <c r="U13" s="334">
        <v>4</v>
      </c>
      <c r="V13" s="271"/>
      <c r="W13" s="334"/>
      <c r="X13" s="276"/>
      <c r="Y13" s="336"/>
      <c r="Z13" s="271"/>
      <c r="AA13" s="334"/>
      <c r="AC13" s="338">
        <f>ELO!O9</f>
        <v>1411.3333333333333</v>
      </c>
    </row>
    <row r="14" spans="1:29" ht="18" thickBot="1" x14ac:dyDescent="0.35">
      <c r="A14" s="329">
        <v>1763</v>
      </c>
      <c r="B14" s="125">
        <v>1711</v>
      </c>
      <c r="C14" s="83" t="s">
        <v>335</v>
      </c>
      <c r="D14" s="48"/>
      <c r="E14" s="360"/>
      <c r="F14" s="324">
        <v>0</v>
      </c>
      <c r="G14" s="337"/>
      <c r="H14" s="274">
        <v>1</v>
      </c>
      <c r="I14" s="337"/>
      <c r="J14" s="324">
        <v>0</v>
      </c>
      <c r="K14" s="337"/>
      <c r="L14" s="324">
        <v>0</v>
      </c>
      <c r="M14" s="335"/>
      <c r="N14" s="274">
        <v>1</v>
      </c>
      <c r="O14" s="337"/>
      <c r="P14" s="324">
        <v>0</v>
      </c>
      <c r="Q14" s="337"/>
      <c r="R14" s="275">
        <v>0</v>
      </c>
      <c r="S14" s="337"/>
      <c r="T14" s="324">
        <v>0</v>
      </c>
      <c r="U14" s="335"/>
      <c r="V14" s="274"/>
      <c r="W14" s="335"/>
      <c r="X14" s="275"/>
      <c r="Y14" s="337"/>
      <c r="Z14" s="275"/>
      <c r="AA14" s="335"/>
      <c r="AC14" s="339"/>
    </row>
    <row r="15" spans="1:29" x14ac:dyDescent="0.3">
      <c r="A15" s="357">
        <v>6</v>
      </c>
      <c r="B15" s="358"/>
      <c r="C15" s="82" t="s">
        <v>273</v>
      </c>
      <c r="D15" s="47"/>
      <c r="E15" s="359">
        <v>2</v>
      </c>
      <c r="F15" s="273">
        <v>3</v>
      </c>
      <c r="G15" s="336">
        <v>2</v>
      </c>
      <c r="H15" s="325">
        <v>17</v>
      </c>
      <c r="I15" s="336">
        <v>3</v>
      </c>
      <c r="J15" s="271">
        <v>7</v>
      </c>
      <c r="K15" s="363">
        <v>4</v>
      </c>
      <c r="L15" s="325">
        <v>17</v>
      </c>
      <c r="M15" s="363">
        <v>5</v>
      </c>
      <c r="N15" s="272">
        <v>1</v>
      </c>
      <c r="O15" s="334">
        <v>5.5</v>
      </c>
      <c r="P15" s="272">
        <v>10</v>
      </c>
      <c r="Q15" s="336">
        <v>5.5</v>
      </c>
      <c r="R15" s="331" t="s">
        <v>190</v>
      </c>
      <c r="S15" s="336">
        <v>5.5</v>
      </c>
      <c r="T15" s="272">
        <v>8</v>
      </c>
      <c r="U15" s="336">
        <v>6</v>
      </c>
      <c r="V15" s="271"/>
      <c r="W15" s="334"/>
      <c r="X15" s="278"/>
      <c r="Y15" s="334"/>
      <c r="Z15" s="278"/>
      <c r="AA15" s="334"/>
      <c r="AC15" s="338">
        <f>ELO!O10</f>
        <v>1707.3333333333333</v>
      </c>
    </row>
    <row r="16" spans="1:29" ht="18" thickBot="1" x14ac:dyDescent="0.35">
      <c r="A16" s="329">
        <v>1722</v>
      </c>
      <c r="B16" s="125">
        <v>1703</v>
      </c>
      <c r="C16" s="83" t="s">
        <v>336</v>
      </c>
      <c r="D16" s="48"/>
      <c r="E16" s="360"/>
      <c r="F16" s="274">
        <v>0</v>
      </c>
      <c r="G16" s="337"/>
      <c r="H16" s="326">
        <v>1</v>
      </c>
      <c r="I16" s="337"/>
      <c r="J16" s="274">
        <v>1</v>
      </c>
      <c r="K16" s="364"/>
      <c r="L16" s="326">
        <v>1</v>
      </c>
      <c r="M16" s="364"/>
      <c r="N16" s="275">
        <v>0.5</v>
      </c>
      <c r="O16" s="335"/>
      <c r="P16" s="275">
        <v>0</v>
      </c>
      <c r="Q16" s="337"/>
      <c r="R16" s="324">
        <v>0</v>
      </c>
      <c r="S16" s="337"/>
      <c r="T16" s="275">
        <v>0.5</v>
      </c>
      <c r="U16" s="337"/>
      <c r="V16" s="274"/>
      <c r="W16" s="335"/>
      <c r="X16" s="274"/>
      <c r="Y16" s="335"/>
      <c r="Z16" s="274"/>
      <c r="AA16" s="335"/>
      <c r="AC16" s="339"/>
    </row>
    <row r="17" spans="1:29" x14ac:dyDescent="0.3">
      <c r="A17" s="357">
        <v>7</v>
      </c>
      <c r="B17" s="358"/>
      <c r="C17" s="82" t="s">
        <v>307</v>
      </c>
      <c r="D17" s="47"/>
      <c r="E17" s="359">
        <v>2</v>
      </c>
      <c r="F17" s="327">
        <v>4</v>
      </c>
      <c r="G17" s="336">
        <v>2</v>
      </c>
      <c r="H17" s="271">
        <v>17</v>
      </c>
      <c r="I17" s="336">
        <v>3</v>
      </c>
      <c r="J17" s="273">
        <v>6</v>
      </c>
      <c r="K17" s="336">
        <v>3</v>
      </c>
      <c r="L17" s="271">
        <v>32</v>
      </c>
      <c r="M17" s="334">
        <v>4</v>
      </c>
      <c r="N17" s="272">
        <v>8</v>
      </c>
      <c r="O17" s="336">
        <v>4</v>
      </c>
      <c r="P17" s="276">
        <v>12</v>
      </c>
      <c r="Q17" s="336">
        <v>5</v>
      </c>
      <c r="R17" s="272">
        <v>18</v>
      </c>
      <c r="S17" s="334">
        <v>6</v>
      </c>
      <c r="T17" s="272">
        <v>2</v>
      </c>
      <c r="U17" s="334">
        <v>6</v>
      </c>
      <c r="V17" s="273"/>
      <c r="W17" s="336"/>
      <c r="X17" s="276"/>
      <c r="Y17" s="334"/>
      <c r="Z17" s="273"/>
      <c r="AA17" s="336"/>
      <c r="AC17" s="352">
        <f>ELO!O11</f>
        <v>1593.8333333333333</v>
      </c>
    </row>
    <row r="18" spans="1:29" ht="18" thickBot="1" x14ac:dyDescent="0.35">
      <c r="A18" s="329">
        <v>1697</v>
      </c>
      <c r="B18" s="125">
        <v>1872</v>
      </c>
      <c r="C18" s="83" t="s">
        <v>337</v>
      </c>
      <c r="D18" s="48"/>
      <c r="E18" s="360"/>
      <c r="F18" s="326">
        <v>0</v>
      </c>
      <c r="G18" s="337"/>
      <c r="H18" s="275">
        <v>1</v>
      </c>
      <c r="I18" s="337"/>
      <c r="J18" s="274">
        <v>0</v>
      </c>
      <c r="K18" s="337"/>
      <c r="L18" s="274">
        <v>1</v>
      </c>
      <c r="M18" s="335"/>
      <c r="N18" s="275">
        <v>0</v>
      </c>
      <c r="O18" s="337"/>
      <c r="P18" s="275">
        <v>1</v>
      </c>
      <c r="Q18" s="337"/>
      <c r="R18" s="275">
        <v>1</v>
      </c>
      <c r="S18" s="335"/>
      <c r="T18" s="275">
        <v>0</v>
      </c>
      <c r="U18" s="335"/>
      <c r="V18" s="275"/>
      <c r="W18" s="337"/>
      <c r="X18" s="274"/>
      <c r="Y18" s="335"/>
      <c r="Z18" s="275"/>
      <c r="AA18" s="337"/>
      <c r="AC18" s="339"/>
    </row>
    <row r="19" spans="1:29" x14ac:dyDescent="0.3">
      <c r="A19" s="357">
        <v>8</v>
      </c>
      <c r="B19" s="358"/>
      <c r="C19" s="82" t="s">
        <v>284</v>
      </c>
      <c r="D19" s="47"/>
      <c r="E19" s="359">
        <v>2</v>
      </c>
      <c r="F19" s="272">
        <v>24</v>
      </c>
      <c r="G19" s="334">
        <v>3</v>
      </c>
      <c r="H19" s="272">
        <v>2</v>
      </c>
      <c r="I19" s="334">
        <v>3</v>
      </c>
      <c r="J19" s="271">
        <v>10</v>
      </c>
      <c r="K19" s="336">
        <v>3</v>
      </c>
      <c r="L19" s="272">
        <v>20</v>
      </c>
      <c r="M19" s="334">
        <v>4</v>
      </c>
      <c r="N19" s="271">
        <v>7</v>
      </c>
      <c r="O19" s="363">
        <v>5</v>
      </c>
      <c r="P19" s="327">
        <v>15</v>
      </c>
      <c r="Q19" s="336">
        <v>5</v>
      </c>
      <c r="R19" s="271">
        <v>2</v>
      </c>
      <c r="S19" s="334">
        <v>5</v>
      </c>
      <c r="T19" s="276">
        <v>6</v>
      </c>
      <c r="U19" s="334">
        <v>5.5</v>
      </c>
      <c r="V19" s="272"/>
      <c r="W19" s="336"/>
      <c r="X19" s="272"/>
      <c r="Y19" s="334"/>
      <c r="Z19" s="271"/>
      <c r="AA19" s="334"/>
      <c r="AC19" s="338">
        <f>ELO!O12</f>
        <v>1701</v>
      </c>
    </row>
    <row r="20" spans="1:29" ht="18" thickBot="1" x14ac:dyDescent="0.35">
      <c r="A20" s="329">
        <v>1687</v>
      </c>
      <c r="B20" s="125">
        <v>1694</v>
      </c>
      <c r="C20" s="83" t="s">
        <v>338</v>
      </c>
      <c r="D20" s="48"/>
      <c r="E20" s="360"/>
      <c r="F20" s="275">
        <v>1</v>
      </c>
      <c r="G20" s="335"/>
      <c r="H20" s="275">
        <v>0</v>
      </c>
      <c r="I20" s="335"/>
      <c r="J20" s="274">
        <v>0</v>
      </c>
      <c r="K20" s="337"/>
      <c r="L20" s="274">
        <v>1</v>
      </c>
      <c r="M20" s="335"/>
      <c r="N20" s="274">
        <v>1</v>
      </c>
      <c r="O20" s="364"/>
      <c r="P20" s="326">
        <v>1</v>
      </c>
      <c r="Q20" s="337"/>
      <c r="R20" s="274">
        <v>0</v>
      </c>
      <c r="S20" s="335"/>
      <c r="T20" s="275">
        <v>0.5</v>
      </c>
      <c r="U20" s="335"/>
      <c r="V20" s="275"/>
      <c r="W20" s="337"/>
      <c r="X20" s="275"/>
      <c r="Y20" s="335"/>
      <c r="Z20" s="275"/>
      <c r="AA20" s="335"/>
      <c r="AC20" s="339"/>
    </row>
    <row r="21" spans="1:29" x14ac:dyDescent="0.3">
      <c r="A21" s="357">
        <v>9</v>
      </c>
      <c r="B21" s="358"/>
      <c r="C21" s="82" t="s">
        <v>339</v>
      </c>
      <c r="D21" s="47"/>
      <c r="E21" s="359">
        <v>2</v>
      </c>
      <c r="F21" s="327">
        <v>16</v>
      </c>
      <c r="G21" s="336">
        <v>2</v>
      </c>
      <c r="H21" s="331" t="s">
        <v>190</v>
      </c>
      <c r="I21" s="336">
        <v>2</v>
      </c>
      <c r="J21" s="331" t="s">
        <v>190</v>
      </c>
      <c r="K21" s="336">
        <v>2</v>
      </c>
      <c r="L21" s="273">
        <v>25</v>
      </c>
      <c r="M21" s="334">
        <v>3</v>
      </c>
      <c r="N21" s="276">
        <v>15</v>
      </c>
      <c r="O21" s="334">
        <v>3</v>
      </c>
      <c r="P21" s="271">
        <v>16</v>
      </c>
      <c r="Q21" s="336">
        <v>3</v>
      </c>
      <c r="R21" s="272">
        <v>22</v>
      </c>
      <c r="S21" s="336">
        <v>4</v>
      </c>
      <c r="T21" s="331" t="s">
        <v>190</v>
      </c>
      <c r="U21" s="336">
        <v>4</v>
      </c>
      <c r="V21" s="272"/>
      <c r="W21" s="336"/>
      <c r="X21" s="271"/>
      <c r="Y21" s="334"/>
      <c r="Z21" s="271"/>
      <c r="AA21" s="336"/>
      <c r="AC21" s="361">
        <f>ELO!O13</f>
        <v>1459.3333333333333</v>
      </c>
    </row>
    <row r="22" spans="1:29" ht="18" thickBot="1" x14ac:dyDescent="0.35">
      <c r="A22" s="329">
        <v>1612</v>
      </c>
      <c r="B22" s="125">
        <v>1638</v>
      </c>
      <c r="C22" s="83" t="s">
        <v>340</v>
      </c>
      <c r="D22" s="48"/>
      <c r="E22" s="360"/>
      <c r="F22" s="326">
        <v>0</v>
      </c>
      <c r="G22" s="337"/>
      <c r="H22" s="324">
        <v>0</v>
      </c>
      <c r="I22" s="337"/>
      <c r="J22" s="324">
        <v>0</v>
      </c>
      <c r="K22" s="337"/>
      <c r="L22" s="275">
        <v>1</v>
      </c>
      <c r="M22" s="335"/>
      <c r="N22" s="279">
        <v>0</v>
      </c>
      <c r="O22" s="335"/>
      <c r="P22" s="274">
        <v>0</v>
      </c>
      <c r="Q22" s="337"/>
      <c r="R22" s="275">
        <v>1</v>
      </c>
      <c r="S22" s="337"/>
      <c r="T22" s="324">
        <v>0</v>
      </c>
      <c r="U22" s="337"/>
      <c r="V22" s="275"/>
      <c r="W22" s="337"/>
      <c r="X22" s="275"/>
      <c r="Y22" s="335"/>
      <c r="Z22" s="275"/>
      <c r="AA22" s="337"/>
      <c r="AC22" s="362"/>
    </row>
    <row r="23" spans="1:29" x14ac:dyDescent="0.3">
      <c r="A23" s="357">
        <v>10</v>
      </c>
      <c r="B23" s="358"/>
      <c r="C23" s="82" t="s">
        <v>286</v>
      </c>
      <c r="D23" s="47"/>
      <c r="E23" s="359">
        <v>2</v>
      </c>
      <c r="F23" s="273">
        <v>13</v>
      </c>
      <c r="G23" s="336">
        <v>3</v>
      </c>
      <c r="H23" s="276">
        <v>3</v>
      </c>
      <c r="I23" s="334">
        <v>3</v>
      </c>
      <c r="J23" s="273">
        <v>8</v>
      </c>
      <c r="K23" s="353">
        <v>4</v>
      </c>
      <c r="L23" s="273">
        <v>3</v>
      </c>
      <c r="M23" s="334">
        <v>4</v>
      </c>
      <c r="N23" s="276">
        <v>2</v>
      </c>
      <c r="O23" s="334">
        <v>4</v>
      </c>
      <c r="P23" s="271">
        <v>6</v>
      </c>
      <c r="Q23" s="334">
        <v>5</v>
      </c>
      <c r="R23" s="272">
        <v>4</v>
      </c>
      <c r="S23" s="334">
        <v>5</v>
      </c>
      <c r="T23" s="276">
        <v>18</v>
      </c>
      <c r="U23" s="334">
        <v>6</v>
      </c>
      <c r="V23" s="276"/>
      <c r="W23" s="334"/>
      <c r="X23" s="273"/>
      <c r="Y23" s="334"/>
      <c r="Z23" s="273"/>
      <c r="AA23" s="334"/>
      <c r="AC23" s="338">
        <f>ELO!O14</f>
        <v>1790.2857142857142</v>
      </c>
    </row>
    <row r="24" spans="1:29" ht="18" thickBot="1" x14ac:dyDescent="0.35">
      <c r="A24" s="329">
        <v>1506</v>
      </c>
      <c r="B24" s="125">
        <v>1529</v>
      </c>
      <c r="C24" s="83" t="s">
        <v>341</v>
      </c>
      <c r="D24" s="48"/>
      <c r="E24" s="360"/>
      <c r="F24" s="275">
        <v>1</v>
      </c>
      <c r="G24" s="337"/>
      <c r="H24" s="275">
        <v>0</v>
      </c>
      <c r="I24" s="335"/>
      <c r="J24" s="275">
        <v>1</v>
      </c>
      <c r="K24" s="354"/>
      <c r="L24" s="274">
        <v>0</v>
      </c>
      <c r="M24" s="335"/>
      <c r="N24" s="274">
        <v>0</v>
      </c>
      <c r="O24" s="335"/>
      <c r="P24" s="274">
        <v>1</v>
      </c>
      <c r="Q24" s="335"/>
      <c r="R24" s="274">
        <v>0</v>
      </c>
      <c r="S24" s="335"/>
      <c r="T24" s="275">
        <v>1</v>
      </c>
      <c r="U24" s="335"/>
      <c r="V24" s="275"/>
      <c r="W24" s="335"/>
      <c r="X24" s="275"/>
      <c r="Y24" s="335"/>
      <c r="Z24" s="274"/>
      <c r="AA24" s="335"/>
      <c r="AC24" s="339"/>
    </row>
    <row r="25" spans="1:29" x14ac:dyDescent="0.3">
      <c r="A25" s="346">
        <v>11</v>
      </c>
      <c r="B25" s="347"/>
      <c r="C25" s="82" t="s">
        <v>334</v>
      </c>
      <c r="D25" s="47"/>
      <c r="E25" s="348">
        <v>1</v>
      </c>
      <c r="F25" s="331" t="s">
        <v>190</v>
      </c>
      <c r="G25" s="336">
        <v>1</v>
      </c>
      <c r="H25" s="273">
        <v>22</v>
      </c>
      <c r="I25" s="336">
        <v>2</v>
      </c>
      <c r="J25" s="276">
        <v>24</v>
      </c>
      <c r="K25" s="336">
        <v>3</v>
      </c>
      <c r="L25" s="276">
        <v>31</v>
      </c>
      <c r="M25" s="336">
        <v>3</v>
      </c>
      <c r="N25" s="276">
        <v>25</v>
      </c>
      <c r="O25" s="336">
        <v>4</v>
      </c>
      <c r="P25" s="331" t="s">
        <v>190</v>
      </c>
      <c r="Q25" s="336">
        <v>4</v>
      </c>
      <c r="R25" s="272">
        <v>20</v>
      </c>
      <c r="S25" s="336">
        <v>4</v>
      </c>
      <c r="T25" s="273">
        <v>15</v>
      </c>
      <c r="U25" s="334">
        <v>5</v>
      </c>
      <c r="V25" s="272"/>
      <c r="W25" s="334"/>
      <c r="X25" s="273"/>
      <c r="Y25" s="336"/>
      <c r="Z25" s="271"/>
      <c r="AA25" s="336"/>
      <c r="AC25" s="338">
        <f>ELO!O15</f>
        <v>1266</v>
      </c>
    </row>
    <row r="26" spans="1:29" ht="18" thickBot="1" x14ac:dyDescent="0.35">
      <c r="A26" s="329">
        <v>1495</v>
      </c>
      <c r="B26" s="125">
        <v>1515</v>
      </c>
      <c r="C26" s="83" t="s">
        <v>342</v>
      </c>
      <c r="D26" s="48"/>
      <c r="E26" s="349"/>
      <c r="F26" s="324">
        <v>0</v>
      </c>
      <c r="G26" s="337"/>
      <c r="H26" s="275">
        <v>1</v>
      </c>
      <c r="I26" s="337"/>
      <c r="J26" s="275">
        <v>1</v>
      </c>
      <c r="K26" s="337"/>
      <c r="L26" s="274">
        <v>0</v>
      </c>
      <c r="M26" s="337"/>
      <c r="N26" s="274">
        <v>1</v>
      </c>
      <c r="O26" s="337"/>
      <c r="P26" s="324">
        <v>0</v>
      </c>
      <c r="Q26" s="337"/>
      <c r="R26" s="275">
        <v>0</v>
      </c>
      <c r="S26" s="337"/>
      <c r="T26" s="274">
        <v>1</v>
      </c>
      <c r="U26" s="335"/>
      <c r="V26" s="275"/>
      <c r="W26" s="335"/>
      <c r="X26" s="275"/>
      <c r="Y26" s="337"/>
      <c r="Z26" s="275"/>
      <c r="AA26" s="337"/>
      <c r="AC26" s="339"/>
    </row>
    <row r="27" spans="1:29" x14ac:dyDescent="0.3">
      <c r="A27" s="346">
        <v>12</v>
      </c>
      <c r="B27" s="347"/>
      <c r="C27" s="82" t="s">
        <v>285</v>
      </c>
      <c r="D27" s="47"/>
      <c r="E27" s="348">
        <v>1</v>
      </c>
      <c r="F27" s="273">
        <v>14</v>
      </c>
      <c r="G27" s="334">
        <v>1</v>
      </c>
      <c r="H27" s="272">
        <v>29</v>
      </c>
      <c r="I27" s="336">
        <v>2</v>
      </c>
      <c r="J27" s="271">
        <v>15</v>
      </c>
      <c r="K27" s="336">
        <v>2</v>
      </c>
      <c r="L27" s="272">
        <v>23</v>
      </c>
      <c r="M27" s="334">
        <v>3</v>
      </c>
      <c r="N27" s="271">
        <v>19</v>
      </c>
      <c r="O27" s="336">
        <v>4</v>
      </c>
      <c r="P27" s="272">
        <v>7</v>
      </c>
      <c r="Q27" s="334">
        <v>4</v>
      </c>
      <c r="R27" s="276">
        <v>32</v>
      </c>
      <c r="S27" s="334">
        <v>5</v>
      </c>
      <c r="T27" s="271">
        <v>25</v>
      </c>
      <c r="U27" s="350">
        <v>6</v>
      </c>
      <c r="V27" s="273"/>
      <c r="W27" s="336"/>
      <c r="X27" s="273"/>
      <c r="Y27" s="334"/>
      <c r="Z27" s="278"/>
      <c r="AA27" s="334"/>
      <c r="AC27" s="361">
        <f>ELO!O16</f>
        <v>1492.75</v>
      </c>
    </row>
    <row r="28" spans="1:29" ht="18" thickBot="1" x14ac:dyDescent="0.35">
      <c r="A28" s="329">
        <v>1491</v>
      </c>
      <c r="B28" s="125">
        <v>1487</v>
      </c>
      <c r="C28" s="83" t="s">
        <v>343</v>
      </c>
      <c r="D28" s="48"/>
      <c r="E28" s="349"/>
      <c r="F28" s="274">
        <v>0</v>
      </c>
      <c r="G28" s="335"/>
      <c r="H28" s="274">
        <v>1</v>
      </c>
      <c r="I28" s="337"/>
      <c r="J28" s="274">
        <v>0</v>
      </c>
      <c r="K28" s="337"/>
      <c r="L28" s="274">
        <v>1</v>
      </c>
      <c r="M28" s="335"/>
      <c r="N28" s="275">
        <v>1</v>
      </c>
      <c r="O28" s="337"/>
      <c r="P28" s="275">
        <v>0</v>
      </c>
      <c r="Q28" s="335"/>
      <c r="R28" s="277">
        <v>1</v>
      </c>
      <c r="S28" s="335"/>
      <c r="T28" s="274">
        <v>1</v>
      </c>
      <c r="U28" s="351"/>
      <c r="V28" s="277"/>
      <c r="W28" s="337"/>
      <c r="X28" s="277"/>
      <c r="Y28" s="335"/>
      <c r="Z28" s="274"/>
      <c r="AA28" s="335"/>
      <c r="AC28" s="362"/>
    </row>
    <row r="29" spans="1:29" x14ac:dyDescent="0.3">
      <c r="A29" s="346">
        <v>13</v>
      </c>
      <c r="B29" s="347"/>
      <c r="C29" s="82" t="s">
        <v>344</v>
      </c>
      <c r="D29" s="47"/>
      <c r="E29" s="348">
        <v>1</v>
      </c>
      <c r="F29" s="271">
        <v>10</v>
      </c>
      <c r="G29" s="336">
        <v>1</v>
      </c>
      <c r="H29" s="273">
        <v>25</v>
      </c>
      <c r="I29" s="334">
        <v>1</v>
      </c>
      <c r="J29" s="276">
        <v>23</v>
      </c>
      <c r="K29" s="334">
        <v>2</v>
      </c>
      <c r="L29" s="272">
        <v>19</v>
      </c>
      <c r="M29" s="336">
        <v>2.5</v>
      </c>
      <c r="N29" s="271">
        <v>32</v>
      </c>
      <c r="O29" s="336">
        <v>3</v>
      </c>
      <c r="P29" s="271">
        <v>18</v>
      </c>
      <c r="Q29" s="334">
        <v>3</v>
      </c>
      <c r="R29" s="276">
        <v>21</v>
      </c>
      <c r="S29" s="334">
        <v>4</v>
      </c>
      <c r="T29" s="276">
        <v>16</v>
      </c>
      <c r="U29" s="336">
        <v>4.5</v>
      </c>
      <c r="V29" s="272"/>
      <c r="W29" s="334"/>
      <c r="X29" s="271"/>
      <c r="Y29" s="334"/>
      <c r="Z29" s="327">
        <v>28</v>
      </c>
      <c r="AA29" s="334"/>
      <c r="AC29" s="338">
        <f>ELO!O17</f>
        <v>1350</v>
      </c>
    </row>
    <row r="30" spans="1:29" ht="18" thickBot="1" x14ac:dyDescent="0.35">
      <c r="A30" s="329">
        <v>1489</v>
      </c>
      <c r="B30" s="125">
        <v>1478</v>
      </c>
      <c r="C30" s="83" t="s">
        <v>345</v>
      </c>
      <c r="D30" s="48"/>
      <c r="E30" s="349"/>
      <c r="F30" s="274">
        <v>0</v>
      </c>
      <c r="G30" s="337"/>
      <c r="H30" s="275">
        <v>0</v>
      </c>
      <c r="I30" s="335"/>
      <c r="J30" s="275">
        <v>1</v>
      </c>
      <c r="K30" s="335"/>
      <c r="L30" s="275">
        <v>0.5</v>
      </c>
      <c r="M30" s="337"/>
      <c r="N30" s="275">
        <v>0.5</v>
      </c>
      <c r="O30" s="337"/>
      <c r="P30" s="275">
        <v>0</v>
      </c>
      <c r="Q30" s="335"/>
      <c r="R30" s="277">
        <v>1</v>
      </c>
      <c r="S30" s="335"/>
      <c r="T30" s="275">
        <v>0.5</v>
      </c>
      <c r="U30" s="337"/>
      <c r="V30" s="275"/>
      <c r="W30" s="335"/>
      <c r="X30" s="274"/>
      <c r="Y30" s="335"/>
      <c r="Z30" s="326">
        <v>1</v>
      </c>
      <c r="AA30" s="335"/>
      <c r="AC30" s="339"/>
    </row>
    <row r="31" spans="1:29" x14ac:dyDescent="0.3">
      <c r="A31" s="346">
        <v>14</v>
      </c>
      <c r="B31" s="347"/>
      <c r="C31" s="82" t="s">
        <v>275</v>
      </c>
      <c r="D31" s="47"/>
      <c r="E31" s="348">
        <v>1</v>
      </c>
      <c r="F31" s="271">
        <v>12</v>
      </c>
      <c r="G31" s="336">
        <v>2</v>
      </c>
      <c r="H31" s="272">
        <v>1</v>
      </c>
      <c r="I31" s="336">
        <v>2</v>
      </c>
      <c r="J31" s="271">
        <v>18</v>
      </c>
      <c r="K31" s="336">
        <v>2</v>
      </c>
      <c r="L31" s="272">
        <v>21</v>
      </c>
      <c r="M31" s="336">
        <v>2</v>
      </c>
      <c r="N31" s="271">
        <v>22</v>
      </c>
      <c r="O31" s="336">
        <v>3</v>
      </c>
      <c r="P31" s="331" t="s">
        <v>190</v>
      </c>
      <c r="Q31" s="336">
        <v>3</v>
      </c>
      <c r="R31" s="331" t="s">
        <v>190</v>
      </c>
      <c r="S31" s="336">
        <v>3</v>
      </c>
      <c r="T31" s="331" t="s">
        <v>190</v>
      </c>
      <c r="U31" s="336">
        <v>3</v>
      </c>
      <c r="V31" s="271"/>
      <c r="W31" s="336"/>
      <c r="X31" s="271"/>
      <c r="Y31" s="336"/>
      <c r="Z31" s="271"/>
      <c r="AA31" s="334"/>
      <c r="AC31" s="338">
        <f>ELO!O18</f>
        <v>1529.75</v>
      </c>
    </row>
    <row r="32" spans="1:29" ht="18" thickBot="1" x14ac:dyDescent="0.35">
      <c r="A32" s="329">
        <v>1488</v>
      </c>
      <c r="B32" s="125">
        <v>1533</v>
      </c>
      <c r="C32" s="83" t="s">
        <v>331</v>
      </c>
      <c r="D32" s="48"/>
      <c r="E32" s="349"/>
      <c r="F32" s="274">
        <v>1</v>
      </c>
      <c r="G32" s="337"/>
      <c r="H32" s="275">
        <v>0</v>
      </c>
      <c r="I32" s="337"/>
      <c r="J32" s="275">
        <v>0</v>
      </c>
      <c r="K32" s="337"/>
      <c r="L32" s="274">
        <v>0</v>
      </c>
      <c r="M32" s="337"/>
      <c r="N32" s="275">
        <v>1</v>
      </c>
      <c r="O32" s="337"/>
      <c r="P32" s="324">
        <v>0</v>
      </c>
      <c r="Q32" s="337"/>
      <c r="R32" s="324">
        <v>0</v>
      </c>
      <c r="S32" s="337"/>
      <c r="T32" s="324">
        <v>0</v>
      </c>
      <c r="U32" s="337"/>
      <c r="V32" s="274"/>
      <c r="W32" s="337"/>
      <c r="X32" s="274"/>
      <c r="Y32" s="337"/>
      <c r="Z32" s="274"/>
      <c r="AA32" s="335"/>
      <c r="AC32" s="339"/>
    </row>
    <row r="33" spans="1:29" x14ac:dyDescent="0.3">
      <c r="A33" s="346">
        <v>15</v>
      </c>
      <c r="B33" s="347"/>
      <c r="C33" s="82" t="s">
        <v>332</v>
      </c>
      <c r="D33" s="47"/>
      <c r="E33" s="348">
        <v>1</v>
      </c>
      <c r="F33" s="273">
        <v>16</v>
      </c>
      <c r="G33" s="336">
        <v>1</v>
      </c>
      <c r="H33" s="276">
        <v>32</v>
      </c>
      <c r="I33" s="334">
        <v>1.5</v>
      </c>
      <c r="J33" s="273">
        <v>12</v>
      </c>
      <c r="K33" s="334">
        <v>2.5</v>
      </c>
      <c r="L33" s="276">
        <v>24</v>
      </c>
      <c r="M33" s="334">
        <v>3.5</v>
      </c>
      <c r="N33" s="273">
        <v>9</v>
      </c>
      <c r="O33" s="336">
        <v>4.5</v>
      </c>
      <c r="P33" s="271">
        <v>1</v>
      </c>
      <c r="Q33" s="334">
        <v>4.5</v>
      </c>
      <c r="R33" s="325">
        <v>4</v>
      </c>
      <c r="S33" s="334">
        <v>4.5</v>
      </c>
      <c r="T33" s="271">
        <v>11</v>
      </c>
      <c r="U33" s="334">
        <v>4.5</v>
      </c>
      <c r="V33" s="276"/>
      <c r="W33" s="334"/>
      <c r="X33" s="271"/>
      <c r="Y33" s="336"/>
      <c r="Z33" s="271"/>
      <c r="AA33" s="336"/>
      <c r="AC33" s="338">
        <f>ELO!O19</f>
        <v>1698</v>
      </c>
    </row>
    <row r="34" spans="1:29" ht="18" thickBot="1" x14ac:dyDescent="0.35">
      <c r="A34" s="329">
        <v>1462</v>
      </c>
      <c r="B34" s="125">
        <v>1413</v>
      </c>
      <c r="C34" s="83" t="s">
        <v>346</v>
      </c>
      <c r="D34" s="48"/>
      <c r="E34" s="349"/>
      <c r="F34" s="275">
        <v>0</v>
      </c>
      <c r="G34" s="337"/>
      <c r="H34" s="277">
        <v>0.5</v>
      </c>
      <c r="I34" s="335"/>
      <c r="J34" s="277">
        <v>1</v>
      </c>
      <c r="K34" s="335"/>
      <c r="L34" s="277">
        <v>1</v>
      </c>
      <c r="M34" s="335"/>
      <c r="N34" s="274">
        <v>1</v>
      </c>
      <c r="O34" s="337"/>
      <c r="P34" s="275">
        <v>0</v>
      </c>
      <c r="Q34" s="335"/>
      <c r="R34" s="326">
        <v>0</v>
      </c>
      <c r="S34" s="335"/>
      <c r="T34" s="274">
        <v>0</v>
      </c>
      <c r="U34" s="335"/>
      <c r="V34" s="274"/>
      <c r="W34" s="335"/>
      <c r="X34" s="275"/>
      <c r="Y34" s="337"/>
      <c r="Z34" s="275"/>
      <c r="AA34" s="337"/>
      <c r="AC34" s="339"/>
    </row>
    <row r="35" spans="1:29" x14ac:dyDescent="0.3">
      <c r="A35" s="346">
        <v>16</v>
      </c>
      <c r="B35" s="347"/>
      <c r="C35" s="82" t="s">
        <v>277</v>
      </c>
      <c r="D35" s="47"/>
      <c r="E35" s="348">
        <v>1</v>
      </c>
      <c r="F35" s="276">
        <v>15</v>
      </c>
      <c r="G35" s="336">
        <v>2</v>
      </c>
      <c r="H35" s="272">
        <v>5</v>
      </c>
      <c r="I35" s="334">
        <v>2</v>
      </c>
      <c r="J35" s="276">
        <v>20</v>
      </c>
      <c r="K35" s="336">
        <v>2</v>
      </c>
      <c r="L35" s="272">
        <v>28</v>
      </c>
      <c r="M35" s="334">
        <v>3</v>
      </c>
      <c r="N35" s="276">
        <v>18</v>
      </c>
      <c r="O35" s="336">
        <v>3</v>
      </c>
      <c r="P35" s="272">
        <v>9</v>
      </c>
      <c r="Q35" s="336">
        <v>4</v>
      </c>
      <c r="R35" s="271">
        <v>25</v>
      </c>
      <c r="S35" s="336">
        <v>4</v>
      </c>
      <c r="T35" s="272">
        <v>13</v>
      </c>
      <c r="U35" s="334">
        <v>4.5</v>
      </c>
      <c r="V35" s="272"/>
      <c r="W35" s="336"/>
      <c r="X35" s="271"/>
      <c r="Y35" s="334"/>
      <c r="Z35" s="325">
        <v>9</v>
      </c>
      <c r="AA35" s="334"/>
      <c r="AC35" s="338">
        <f>ELO!O20</f>
        <v>1515.6666666666667</v>
      </c>
    </row>
    <row r="36" spans="1:29" ht="18" thickBot="1" x14ac:dyDescent="0.35">
      <c r="A36" s="329">
        <v>1458</v>
      </c>
      <c r="B36" s="125">
        <v>1473</v>
      </c>
      <c r="C36" s="83" t="s">
        <v>347</v>
      </c>
      <c r="D36" s="48"/>
      <c r="E36" s="349"/>
      <c r="F36" s="277">
        <v>1</v>
      </c>
      <c r="G36" s="337"/>
      <c r="H36" s="275">
        <v>0</v>
      </c>
      <c r="I36" s="335"/>
      <c r="J36" s="274">
        <v>0</v>
      </c>
      <c r="K36" s="337"/>
      <c r="L36" s="275">
        <v>1</v>
      </c>
      <c r="M36" s="335"/>
      <c r="N36" s="274">
        <v>0</v>
      </c>
      <c r="O36" s="337"/>
      <c r="P36" s="275">
        <v>1</v>
      </c>
      <c r="Q36" s="337"/>
      <c r="R36" s="275">
        <v>0</v>
      </c>
      <c r="S36" s="337"/>
      <c r="T36" s="275">
        <v>0.5</v>
      </c>
      <c r="U36" s="335"/>
      <c r="V36" s="275"/>
      <c r="W36" s="337"/>
      <c r="X36" s="274"/>
      <c r="Y36" s="335"/>
      <c r="Z36" s="326">
        <v>1</v>
      </c>
      <c r="AA36" s="335"/>
      <c r="AC36" s="339"/>
    </row>
    <row r="37" spans="1:29" x14ac:dyDescent="0.3">
      <c r="A37" s="346">
        <v>17</v>
      </c>
      <c r="B37" s="347"/>
      <c r="C37" s="82" t="s">
        <v>279</v>
      </c>
      <c r="D37" s="47"/>
      <c r="E37" s="348">
        <v>1</v>
      </c>
      <c r="F37" s="271">
        <v>23</v>
      </c>
      <c r="G37" s="336">
        <v>2</v>
      </c>
      <c r="H37" s="272">
        <v>7</v>
      </c>
      <c r="I37" s="336">
        <v>2</v>
      </c>
      <c r="J37" s="271">
        <v>25</v>
      </c>
      <c r="K37" s="336">
        <v>2.5</v>
      </c>
      <c r="L37" s="272">
        <v>22</v>
      </c>
      <c r="M37" s="336">
        <v>3.5</v>
      </c>
      <c r="N37" s="272">
        <v>21</v>
      </c>
      <c r="O37" s="334">
        <v>4.5</v>
      </c>
      <c r="P37" s="271">
        <v>1</v>
      </c>
      <c r="Q37" s="336">
        <v>4.5</v>
      </c>
      <c r="R37" s="272">
        <v>5</v>
      </c>
      <c r="S37" s="350">
        <v>5.5</v>
      </c>
      <c r="T37" s="331" t="s">
        <v>190</v>
      </c>
      <c r="U37" s="336">
        <v>5.5</v>
      </c>
      <c r="V37" s="278"/>
      <c r="W37" s="336"/>
      <c r="X37" s="278"/>
      <c r="Y37" s="334"/>
      <c r="Z37" s="327">
        <v>6</v>
      </c>
      <c r="AA37" s="334"/>
      <c r="AC37" s="338">
        <f>ELO!O21</f>
        <v>1686.2</v>
      </c>
    </row>
    <row r="38" spans="1:29" ht="18" thickBot="1" x14ac:dyDescent="0.35">
      <c r="A38" s="329">
        <v>1413</v>
      </c>
      <c r="B38" s="125">
        <v>1374</v>
      </c>
      <c r="C38" s="83" t="s">
        <v>348</v>
      </c>
      <c r="D38" s="48"/>
      <c r="E38" s="349"/>
      <c r="F38" s="274">
        <v>1</v>
      </c>
      <c r="G38" s="337"/>
      <c r="H38" s="274">
        <v>0</v>
      </c>
      <c r="I38" s="337"/>
      <c r="J38" s="274">
        <v>0.5</v>
      </c>
      <c r="K38" s="337"/>
      <c r="L38" s="274">
        <v>1</v>
      </c>
      <c r="M38" s="337"/>
      <c r="N38" s="274">
        <v>1</v>
      </c>
      <c r="O38" s="335"/>
      <c r="P38" s="274">
        <v>0</v>
      </c>
      <c r="Q38" s="337"/>
      <c r="R38" s="274">
        <v>1</v>
      </c>
      <c r="S38" s="351"/>
      <c r="T38" s="324">
        <v>0</v>
      </c>
      <c r="U38" s="337"/>
      <c r="V38" s="274"/>
      <c r="W38" s="337"/>
      <c r="X38" s="274"/>
      <c r="Y38" s="335"/>
      <c r="Z38" s="326">
        <v>0</v>
      </c>
      <c r="AA38" s="335"/>
      <c r="AC38" s="339"/>
    </row>
    <row r="39" spans="1:29" x14ac:dyDescent="0.3">
      <c r="A39" s="346">
        <v>18</v>
      </c>
      <c r="B39" s="347"/>
      <c r="C39" s="82" t="s">
        <v>349</v>
      </c>
      <c r="D39" s="47"/>
      <c r="E39" s="348">
        <v>1</v>
      </c>
      <c r="F39" s="272">
        <v>26</v>
      </c>
      <c r="G39" s="336">
        <v>2</v>
      </c>
      <c r="H39" s="271">
        <v>4</v>
      </c>
      <c r="I39" s="336">
        <v>2</v>
      </c>
      <c r="J39" s="272">
        <v>14</v>
      </c>
      <c r="K39" s="336">
        <v>3</v>
      </c>
      <c r="L39" s="271">
        <v>1</v>
      </c>
      <c r="M39" s="334">
        <v>3</v>
      </c>
      <c r="N39" s="272">
        <v>16</v>
      </c>
      <c r="O39" s="336">
        <v>4</v>
      </c>
      <c r="P39" s="272">
        <v>13</v>
      </c>
      <c r="Q39" s="350">
        <v>5</v>
      </c>
      <c r="R39" s="271">
        <v>7</v>
      </c>
      <c r="S39" s="334">
        <v>5</v>
      </c>
      <c r="T39" s="272">
        <v>10</v>
      </c>
      <c r="U39" s="334">
        <v>5</v>
      </c>
      <c r="V39" s="272"/>
      <c r="W39" s="336"/>
      <c r="X39" s="272"/>
      <c r="Y39" s="336"/>
      <c r="Z39" s="271"/>
      <c r="AA39" s="336"/>
      <c r="AC39" s="338">
        <f>ELO!O23</f>
        <v>1415.3333333333333</v>
      </c>
    </row>
    <row r="40" spans="1:29" ht="18" thickBot="1" x14ac:dyDescent="0.35">
      <c r="A40" s="329">
        <v>1379</v>
      </c>
      <c r="B40" s="125">
        <v>1399</v>
      </c>
      <c r="C40" s="83" t="s">
        <v>350</v>
      </c>
      <c r="D40" s="48"/>
      <c r="E40" s="349"/>
      <c r="F40" s="274">
        <v>1</v>
      </c>
      <c r="G40" s="337"/>
      <c r="H40" s="274">
        <v>0</v>
      </c>
      <c r="I40" s="337"/>
      <c r="J40" s="274">
        <v>1</v>
      </c>
      <c r="K40" s="337"/>
      <c r="L40" s="275">
        <v>0</v>
      </c>
      <c r="M40" s="335"/>
      <c r="N40" s="275">
        <v>1</v>
      </c>
      <c r="O40" s="337"/>
      <c r="P40" s="275">
        <v>1</v>
      </c>
      <c r="Q40" s="351"/>
      <c r="R40" s="274">
        <v>0</v>
      </c>
      <c r="S40" s="335"/>
      <c r="T40" s="277">
        <v>0</v>
      </c>
      <c r="U40" s="335"/>
      <c r="V40" s="274"/>
      <c r="W40" s="337"/>
      <c r="X40" s="274"/>
      <c r="Y40" s="337"/>
      <c r="Z40" s="274"/>
      <c r="AA40" s="337"/>
      <c r="AC40" s="339"/>
    </row>
    <row r="41" spans="1:29" x14ac:dyDescent="0.3">
      <c r="A41" s="346">
        <v>19</v>
      </c>
      <c r="B41" s="347"/>
      <c r="C41" s="82" t="s">
        <v>308</v>
      </c>
      <c r="D41" s="47"/>
      <c r="E41" s="348">
        <v>1</v>
      </c>
      <c r="F41" s="273">
        <v>32</v>
      </c>
      <c r="G41" s="336">
        <v>1</v>
      </c>
      <c r="H41" s="271">
        <v>20</v>
      </c>
      <c r="I41" s="334">
        <v>1</v>
      </c>
      <c r="J41" s="271">
        <v>29</v>
      </c>
      <c r="K41" s="334">
        <v>1.5</v>
      </c>
      <c r="L41" s="271">
        <v>13</v>
      </c>
      <c r="M41" s="334">
        <v>2</v>
      </c>
      <c r="N41" s="272">
        <v>12</v>
      </c>
      <c r="O41" s="336">
        <v>2</v>
      </c>
      <c r="P41" s="327">
        <v>34</v>
      </c>
      <c r="Q41" s="336">
        <v>3</v>
      </c>
      <c r="R41" s="272">
        <v>27</v>
      </c>
      <c r="S41" s="336">
        <v>3.5</v>
      </c>
      <c r="T41" s="276">
        <v>32</v>
      </c>
      <c r="U41" s="336">
        <v>3.5</v>
      </c>
      <c r="V41" s="271"/>
      <c r="W41" s="336"/>
      <c r="X41" s="272"/>
      <c r="Y41" s="336"/>
      <c r="Z41" s="278"/>
      <c r="AA41" s="334"/>
      <c r="AC41" s="338">
        <f>ELO!O24</f>
        <v>1510</v>
      </c>
    </row>
    <row r="42" spans="1:29" ht="18" thickBot="1" x14ac:dyDescent="0.35">
      <c r="A42" s="329">
        <v>1324</v>
      </c>
      <c r="B42" s="125">
        <v>1366</v>
      </c>
      <c r="C42" s="83" t="s">
        <v>351</v>
      </c>
      <c r="D42" s="48"/>
      <c r="E42" s="349"/>
      <c r="F42" s="277">
        <v>0</v>
      </c>
      <c r="G42" s="337"/>
      <c r="H42" s="274">
        <v>0</v>
      </c>
      <c r="I42" s="335"/>
      <c r="J42" s="274">
        <v>0.5</v>
      </c>
      <c r="K42" s="335"/>
      <c r="L42" s="274">
        <v>0.5</v>
      </c>
      <c r="M42" s="335"/>
      <c r="N42" s="274">
        <v>0</v>
      </c>
      <c r="O42" s="337"/>
      <c r="P42" s="326">
        <v>1</v>
      </c>
      <c r="Q42" s="337"/>
      <c r="R42" s="274">
        <v>0.5</v>
      </c>
      <c r="S42" s="337"/>
      <c r="T42" s="275">
        <v>0</v>
      </c>
      <c r="U42" s="337"/>
      <c r="V42" s="274"/>
      <c r="W42" s="337"/>
      <c r="X42" s="274"/>
      <c r="Y42" s="337"/>
      <c r="Z42" s="274"/>
      <c r="AA42" s="335"/>
      <c r="AC42" s="339"/>
    </row>
    <row r="43" spans="1:29" x14ac:dyDescent="0.3">
      <c r="A43" s="346">
        <v>20</v>
      </c>
      <c r="B43" s="347"/>
      <c r="C43" s="82" t="s">
        <v>281</v>
      </c>
      <c r="D43" s="46"/>
      <c r="E43" s="348">
        <v>1</v>
      </c>
      <c r="F43" s="271">
        <v>25</v>
      </c>
      <c r="G43" s="336">
        <v>1</v>
      </c>
      <c r="H43" s="272">
        <v>19</v>
      </c>
      <c r="I43" s="334">
        <v>2</v>
      </c>
      <c r="J43" s="272">
        <v>16</v>
      </c>
      <c r="K43" s="336">
        <v>3</v>
      </c>
      <c r="L43" s="271">
        <v>8</v>
      </c>
      <c r="M43" s="334">
        <v>3</v>
      </c>
      <c r="N43" s="271">
        <v>5</v>
      </c>
      <c r="O43" s="334">
        <v>3</v>
      </c>
      <c r="P43" s="272">
        <v>32</v>
      </c>
      <c r="Q43" s="336">
        <v>3</v>
      </c>
      <c r="R43" s="271">
        <v>11</v>
      </c>
      <c r="S43" s="336">
        <v>4</v>
      </c>
      <c r="T43" s="272">
        <v>28</v>
      </c>
      <c r="U43" s="336">
        <v>5</v>
      </c>
      <c r="V43" s="271"/>
      <c r="W43" s="336"/>
      <c r="X43" s="276"/>
      <c r="Y43" s="336"/>
      <c r="Z43" s="273"/>
      <c r="AA43" s="336"/>
      <c r="AC43" s="338">
        <f>ELO!O25</f>
        <v>1463.3333333333333</v>
      </c>
    </row>
    <row r="44" spans="1:29" ht="18" thickBot="1" x14ac:dyDescent="0.35">
      <c r="A44" s="329">
        <v>1266</v>
      </c>
      <c r="B44" s="125">
        <v>1315</v>
      </c>
      <c r="C44" s="83" t="s">
        <v>352</v>
      </c>
      <c r="D44" s="46"/>
      <c r="E44" s="349"/>
      <c r="F44" s="274">
        <v>0</v>
      </c>
      <c r="G44" s="337"/>
      <c r="H44" s="274">
        <v>1</v>
      </c>
      <c r="I44" s="335"/>
      <c r="J44" s="274">
        <v>1</v>
      </c>
      <c r="K44" s="337"/>
      <c r="L44" s="274">
        <v>0</v>
      </c>
      <c r="M44" s="335"/>
      <c r="N44" s="274">
        <v>0</v>
      </c>
      <c r="O44" s="335"/>
      <c r="P44" s="275">
        <v>0</v>
      </c>
      <c r="Q44" s="337"/>
      <c r="R44" s="274">
        <v>1</v>
      </c>
      <c r="S44" s="337"/>
      <c r="T44" s="275">
        <v>1</v>
      </c>
      <c r="U44" s="337"/>
      <c r="V44" s="274"/>
      <c r="W44" s="337"/>
      <c r="X44" s="277"/>
      <c r="Y44" s="337"/>
      <c r="Z44" s="274"/>
      <c r="AA44" s="337"/>
      <c r="AC44" s="339"/>
    </row>
    <row r="45" spans="1:29" x14ac:dyDescent="0.3">
      <c r="A45" s="346">
        <v>21</v>
      </c>
      <c r="B45" s="347"/>
      <c r="C45" s="82" t="s">
        <v>360</v>
      </c>
      <c r="D45" s="46"/>
      <c r="E45" s="348">
        <v>1</v>
      </c>
      <c r="F45" s="273">
        <v>28</v>
      </c>
      <c r="G45" s="336">
        <v>1</v>
      </c>
      <c r="H45" s="271">
        <v>30</v>
      </c>
      <c r="I45" s="334">
        <v>2</v>
      </c>
      <c r="J45" s="272">
        <v>32</v>
      </c>
      <c r="K45" s="334">
        <v>2</v>
      </c>
      <c r="L45" s="271">
        <v>14</v>
      </c>
      <c r="M45" s="336">
        <v>3</v>
      </c>
      <c r="N45" s="271">
        <v>17</v>
      </c>
      <c r="O45" s="336">
        <v>3</v>
      </c>
      <c r="P45" s="272">
        <v>25</v>
      </c>
      <c r="Q45" s="336">
        <v>3</v>
      </c>
      <c r="R45" s="272">
        <v>13</v>
      </c>
      <c r="S45" s="336">
        <v>3</v>
      </c>
      <c r="T45" s="276">
        <v>29</v>
      </c>
      <c r="U45" s="336">
        <v>3.5</v>
      </c>
      <c r="V45" s="276"/>
      <c r="W45" s="336"/>
      <c r="X45" s="276"/>
      <c r="Y45" s="336"/>
      <c r="Z45" s="278"/>
      <c r="AA45" s="336"/>
      <c r="AC45" s="338">
        <f>ELO!O26</f>
        <v>1427</v>
      </c>
    </row>
    <row r="46" spans="1:29" ht="18" thickBot="1" x14ac:dyDescent="0.35">
      <c r="A46" s="329">
        <v>1191</v>
      </c>
      <c r="B46" s="125">
        <v>1250</v>
      </c>
      <c r="C46" s="83" t="s">
        <v>353</v>
      </c>
      <c r="D46" s="46"/>
      <c r="E46" s="349"/>
      <c r="F46" s="275">
        <v>0</v>
      </c>
      <c r="G46" s="337"/>
      <c r="H46" s="274">
        <v>1</v>
      </c>
      <c r="I46" s="335"/>
      <c r="J46" s="274">
        <v>0</v>
      </c>
      <c r="K46" s="335"/>
      <c r="L46" s="274">
        <v>1</v>
      </c>
      <c r="M46" s="337"/>
      <c r="N46" s="275">
        <v>0</v>
      </c>
      <c r="O46" s="337"/>
      <c r="P46" s="275">
        <v>0</v>
      </c>
      <c r="Q46" s="337"/>
      <c r="R46" s="275">
        <v>0</v>
      </c>
      <c r="S46" s="337"/>
      <c r="T46" s="275">
        <v>0.5</v>
      </c>
      <c r="U46" s="337"/>
      <c r="V46" s="275"/>
      <c r="W46" s="337"/>
      <c r="X46" s="275"/>
      <c r="Y46" s="337"/>
      <c r="Z46" s="274"/>
      <c r="AA46" s="337"/>
      <c r="AC46" s="339"/>
    </row>
    <row r="47" spans="1:29" x14ac:dyDescent="0.3">
      <c r="A47" s="342">
        <v>22</v>
      </c>
      <c r="B47" s="343"/>
      <c r="C47" s="82" t="s">
        <v>293</v>
      </c>
      <c r="D47" s="46"/>
      <c r="E47" s="344">
        <v>0</v>
      </c>
      <c r="F47" s="272">
        <v>31</v>
      </c>
      <c r="G47" s="336">
        <v>1</v>
      </c>
      <c r="H47" s="271">
        <v>11</v>
      </c>
      <c r="I47" s="334">
        <v>1</v>
      </c>
      <c r="J47" s="271">
        <v>27</v>
      </c>
      <c r="K47" s="336">
        <v>2</v>
      </c>
      <c r="L47" s="276">
        <v>17</v>
      </c>
      <c r="M47" s="334">
        <v>2</v>
      </c>
      <c r="N47" s="272">
        <v>14</v>
      </c>
      <c r="O47" s="334">
        <v>2</v>
      </c>
      <c r="P47" s="272">
        <v>33</v>
      </c>
      <c r="Q47" s="334">
        <v>3</v>
      </c>
      <c r="R47" s="271">
        <v>9</v>
      </c>
      <c r="S47" s="334">
        <v>3</v>
      </c>
      <c r="T47" s="276">
        <v>23</v>
      </c>
      <c r="U47" s="336">
        <v>3</v>
      </c>
      <c r="V47" s="271"/>
      <c r="W47" s="334"/>
      <c r="X47" s="278"/>
      <c r="Y47" s="334"/>
      <c r="Z47" s="278"/>
      <c r="AA47" s="334"/>
      <c r="AC47" s="338">
        <f>ELO!O27</f>
        <v>1464.3333333333333</v>
      </c>
    </row>
    <row r="48" spans="1:29" ht="18" thickBot="1" x14ac:dyDescent="0.35">
      <c r="A48" s="121">
        <v>0</v>
      </c>
      <c r="B48" s="125">
        <v>0</v>
      </c>
      <c r="C48" s="83" t="s">
        <v>354</v>
      </c>
      <c r="D48" s="46"/>
      <c r="E48" s="345"/>
      <c r="F48" s="275">
        <v>1</v>
      </c>
      <c r="G48" s="337"/>
      <c r="H48" s="275">
        <v>0</v>
      </c>
      <c r="I48" s="335"/>
      <c r="J48" s="275">
        <v>1</v>
      </c>
      <c r="K48" s="337"/>
      <c r="L48" s="275">
        <v>0</v>
      </c>
      <c r="M48" s="335"/>
      <c r="N48" s="275">
        <v>0</v>
      </c>
      <c r="O48" s="335"/>
      <c r="P48" s="274">
        <v>1</v>
      </c>
      <c r="Q48" s="335"/>
      <c r="R48" s="275">
        <v>0</v>
      </c>
      <c r="S48" s="335"/>
      <c r="T48" s="274">
        <v>0</v>
      </c>
      <c r="U48" s="337"/>
      <c r="V48" s="275"/>
      <c r="W48" s="335"/>
      <c r="X48" s="274"/>
      <c r="Y48" s="335"/>
      <c r="Z48" s="277"/>
      <c r="AA48" s="335"/>
      <c r="AC48" s="339"/>
    </row>
    <row r="49" spans="1:29" x14ac:dyDescent="0.3">
      <c r="A49" s="342">
        <v>23</v>
      </c>
      <c r="B49" s="343"/>
      <c r="C49" s="82" t="s">
        <v>289</v>
      </c>
      <c r="D49" s="46"/>
      <c r="E49" s="344">
        <v>0</v>
      </c>
      <c r="F49" s="272">
        <v>17</v>
      </c>
      <c r="G49" s="334">
        <v>0</v>
      </c>
      <c r="H49" s="271">
        <v>31</v>
      </c>
      <c r="I49" s="334">
        <v>1</v>
      </c>
      <c r="J49" s="272">
        <v>13</v>
      </c>
      <c r="K49" s="334">
        <v>1</v>
      </c>
      <c r="L49" s="271">
        <v>12</v>
      </c>
      <c r="M49" s="336">
        <v>1</v>
      </c>
      <c r="N49" s="327">
        <v>29</v>
      </c>
      <c r="O49" s="336">
        <v>1</v>
      </c>
      <c r="P49" s="272">
        <v>26</v>
      </c>
      <c r="Q49" s="336">
        <v>2</v>
      </c>
      <c r="R49" s="276">
        <v>34</v>
      </c>
      <c r="S49" s="336">
        <v>3</v>
      </c>
      <c r="T49" s="272">
        <v>22</v>
      </c>
      <c r="U49" s="336">
        <v>4</v>
      </c>
      <c r="V49" s="276"/>
      <c r="W49" s="336"/>
      <c r="X49" s="278"/>
      <c r="Y49" s="336"/>
      <c r="Z49" s="278"/>
      <c r="AA49" s="336"/>
      <c r="AC49" s="338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355</v>
      </c>
      <c r="D50" s="46"/>
      <c r="E50" s="345"/>
      <c r="F50" s="274">
        <v>0</v>
      </c>
      <c r="G50" s="335"/>
      <c r="H50" s="274">
        <v>1</v>
      </c>
      <c r="I50" s="335"/>
      <c r="J50" s="274">
        <v>0</v>
      </c>
      <c r="K50" s="335"/>
      <c r="L50" s="274">
        <v>0</v>
      </c>
      <c r="M50" s="337"/>
      <c r="N50" s="326">
        <v>0</v>
      </c>
      <c r="O50" s="337"/>
      <c r="P50" s="274">
        <v>1</v>
      </c>
      <c r="Q50" s="337"/>
      <c r="R50" s="275">
        <v>1</v>
      </c>
      <c r="S50" s="337"/>
      <c r="T50" s="274">
        <v>1</v>
      </c>
      <c r="U50" s="337"/>
      <c r="V50" s="275"/>
      <c r="W50" s="337"/>
      <c r="X50" s="274"/>
      <c r="Y50" s="337"/>
      <c r="Z50" s="274"/>
      <c r="AA50" s="337"/>
      <c r="AC50" s="339"/>
    </row>
    <row r="51" spans="1:29" x14ac:dyDescent="0.3">
      <c r="A51" s="342">
        <v>24</v>
      </c>
      <c r="B51" s="343"/>
      <c r="C51" s="82" t="s">
        <v>274</v>
      </c>
      <c r="D51" s="46"/>
      <c r="E51" s="344">
        <v>0</v>
      </c>
      <c r="F51" s="271">
        <v>8</v>
      </c>
      <c r="G51" s="336">
        <v>0</v>
      </c>
      <c r="H51" s="331" t="s">
        <v>190</v>
      </c>
      <c r="I51" s="334">
        <v>0</v>
      </c>
      <c r="J51" s="272">
        <v>11</v>
      </c>
      <c r="K51" s="336">
        <v>0</v>
      </c>
      <c r="L51" s="272">
        <v>15</v>
      </c>
      <c r="M51" s="336">
        <v>0</v>
      </c>
      <c r="N51" s="271">
        <v>26</v>
      </c>
      <c r="O51" s="334">
        <v>1</v>
      </c>
      <c r="P51" s="271">
        <v>28</v>
      </c>
      <c r="Q51" s="334">
        <v>1</v>
      </c>
      <c r="R51" s="272">
        <v>31</v>
      </c>
      <c r="S51" s="334">
        <v>1.5</v>
      </c>
      <c r="T51" s="272">
        <v>34</v>
      </c>
      <c r="U51" s="336">
        <v>2.5</v>
      </c>
      <c r="V51" s="278"/>
      <c r="W51" s="334"/>
      <c r="X51" s="278"/>
      <c r="Y51" s="334"/>
      <c r="Z51" s="278"/>
      <c r="AA51" s="334"/>
      <c r="AC51" s="338">
        <f>ELO!O31</f>
        <v>1324</v>
      </c>
    </row>
    <row r="52" spans="1:29" ht="18" thickBot="1" x14ac:dyDescent="0.35">
      <c r="A52" s="121">
        <v>0</v>
      </c>
      <c r="B52" s="125">
        <v>0</v>
      </c>
      <c r="C52" s="83" t="s">
        <v>356</v>
      </c>
      <c r="D52" s="46"/>
      <c r="E52" s="345"/>
      <c r="F52" s="275">
        <v>0</v>
      </c>
      <c r="G52" s="337"/>
      <c r="H52" s="324">
        <v>0</v>
      </c>
      <c r="I52" s="335"/>
      <c r="J52" s="274">
        <v>0</v>
      </c>
      <c r="K52" s="337"/>
      <c r="L52" s="274">
        <v>0</v>
      </c>
      <c r="M52" s="337"/>
      <c r="N52" s="274">
        <v>1</v>
      </c>
      <c r="O52" s="335"/>
      <c r="P52" s="274">
        <v>0</v>
      </c>
      <c r="Q52" s="335"/>
      <c r="R52" s="274">
        <v>0.5</v>
      </c>
      <c r="S52" s="335"/>
      <c r="T52" s="274">
        <v>1</v>
      </c>
      <c r="U52" s="337"/>
      <c r="V52" s="274"/>
      <c r="W52" s="335"/>
      <c r="X52" s="274"/>
      <c r="Y52" s="335"/>
      <c r="Z52" s="274"/>
      <c r="AA52" s="335"/>
      <c r="AC52" s="339"/>
    </row>
    <row r="53" spans="1:29" x14ac:dyDescent="0.3">
      <c r="A53" s="342">
        <v>25</v>
      </c>
      <c r="B53" s="343"/>
      <c r="C53" s="82" t="s">
        <v>349</v>
      </c>
      <c r="D53" s="46"/>
      <c r="E53" s="344">
        <v>0</v>
      </c>
      <c r="F53" s="272">
        <v>20</v>
      </c>
      <c r="G53" s="336">
        <v>1</v>
      </c>
      <c r="H53" s="271">
        <v>13</v>
      </c>
      <c r="I53" s="334">
        <v>2</v>
      </c>
      <c r="J53" s="272">
        <v>17</v>
      </c>
      <c r="K53" s="334">
        <v>2.5</v>
      </c>
      <c r="L53" s="276">
        <v>9</v>
      </c>
      <c r="M53" s="334">
        <v>2.5</v>
      </c>
      <c r="N53" s="272">
        <v>11</v>
      </c>
      <c r="O53" s="334">
        <v>2.5</v>
      </c>
      <c r="P53" s="276">
        <v>22</v>
      </c>
      <c r="Q53" s="334">
        <v>3.5</v>
      </c>
      <c r="R53" s="273">
        <v>16</v>
      </c>
      <c r="S53" s="350">
        <v>4.5</v>
      </c>
      <c r="T53" s="272">
        <v>12</v>
      </c>
      <c r="U53" s="334">
        <v>4.5</v>
      </c>
      <c r="V53" s="272"/>
      <c r="W53" s="334"/>
      <c r="X53" s="272"/>
      <c r="Y53" s="334"/>
      <c r="Z53" s="280"/>
      <c r="AA53" s="336"/>
      <c r="AC53" s="338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357</v>
      </c>
      <c r="D54" s="46"/>
      <c r="E54" s="345"/>
      <c r="F54" s="277">
        <v>1</v>
      </c>
      <c r="G54" s="337"/>
      <c r="H54" s="274">
        <v>1</v>
      </c>
      <c r="I54" s="335"/>
      <c r="J54" s="275">
        <v>0.5</v>
      </c>
      <c r="K54" s="335"/>
      <c r="L54" s="275">
        <v>0</v>
      </c>
      <c r="M54" s="335"/>
      <c r="N54" s="275">
        <v>0</v>
      </c>
      <c r="O54" s="335"/>
      <c r="P54" s="275">
        <v>1</v>
      </c>
      <c r="Q54" s="335"/>
      <c r="R54" s="275">
        <v>1</v>
      </c>
      <c r="S54" s="351"/>
      <c r="T54" s="274">
        <v>0</v>
      </c>
      <c r="U54" s="335"/>
      <c r="V54" s="275"/>
      <c r="W54" s="335"/>
      <c r="X54" s="275"/>
      <c r="Y54" s="335"/>
      <c r="Z54" s="275"/>
      <c r="AA54" s="337"/>
      <c r="AC54" s="339"/>
    </row>
    <row r="55" spans="1:29" x14ac:dyDescent="0.3">
      <c r="A55" s="342">
        <v>26</v>
      </c>
      <c r="B55" s="343"/>
      <c r="C55" s="82" t="s">
        <v>278</v>
      </c>
      <c r="D55" s="46"/>
      <c r="E55" s="344">
        <v>0</v>
      </c>
      <c r="F55" s="271">
        <v>18</v>
      </c>
      <c r="G55" s="334">
        <v>0</v>
      </c>
      <c r="H55" s="272">
        <v>27</v>
      </c>
      <c r="I55" s="334">
        <v>0</v>
      </c>
      <c r="J55" s="271">
        <v>31</v>
      </c>
      <c r="K55" s="334">
        <v>0</v>
      </c>
      <c r="L55" s="272">
        <v>33</v>
      </c>
      <c r="M55" s="334">
        <v>0</v>
      </c>
      <c r="N55" s="272">
        <v>24</v>
      </c>
      <c r="O55" s="334">
        <v>0</v>
      </c>
      <c r="P55" s="271">
        <v>23</v>
      </c>
      <c r="Q55" s="334">
        <v>0</v>
      </c>
      <c r="R55" s="271">
        <v>30</v>
      </c>
      <c r="S55" s="334">
        <v>0</v>
      </c>
      <c r="T55" s="332" t="s">
        <v>385</v>
      </c>
      <c r="U55" s="336">
        <v>1</v>
      </c>
      <c r="V55" s="276"/>
      <c r="W55" s="334"/>
      <c r="X55" s="272"/>
      <c r="Y55" s="334"/>
      <c r="Z55" s="278"/>
      <c r="AA55" s="336"/>
      <c r="AC55" s="338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358</v>
      </c>
      <c r="D56" s="46"/>
      <c r="E56" s="345"/>
      <c r="F56" s="274">
        <v>0</v>
      </c>
      <c r="G56" s="335"/>
      <c r="H56" s="275">
        <v>0</v>
      </c>
      <c r="I56" s="335"/>
      <c r="J56" s="274">
        <v>0</v>
      </c>
      <c r="K56" s="335"/>
      <c r="L56" s="274">
        <v>0</v>
      </c>
      <c r="M56" s="335"/>
      <c r="N56" s="275">
        <v>0</v>
      </c>
      <c r="O56" s="335"/>
      <c r="P56" s="274">
        <v>0</v>
      </c>
      <c r="Q56" s="335"/>
      <c r="R56" s="274">
        <v>0</v>
      </c>
      <c r="S56" s="335"/>
      <c r="T56" s="333">
        <v>1</v>
      </c>
      <c r="U56" s="337"/>
      <c r="V56" s="275"/>
      <c r="W56" s="335"/>
      <c r="X56" s="275"/>
      <c r="Y56" s="335"/>
      <c r="Z56" s="274"/>
      <c r="AA56" s="337"/>
      <c r="AC56" s="339"/>
    </row>
    <row r="57" spans="1:29" x14ac:dyDescent="0.3">
      <c r="A57" s="342">
        <v>27</v>
      </c>
      <c r="B57" s="343"/>
      <c r="C57" s="82" t="s">
        <v>314</v>
      </c>
      <c r="D57" s="46"/>
      <c r="E57" s="344">
        <v>0</v>
      </c>
      <c r="F57" s="272">
        <v>30</v>
      </c>
      <c r="G57" s="336">
        <v>0</v>
      </c>
      <c r="H57" s="271">
        <v>26</v>
      </c>
      <c r="I57" s="334">
        <v>1</v>
      </c>
      <c r="J57" s="272">
        <v>22</v>
      </c>
      <c r="K57" s="334">
        <v>1</v>
      </c>
      <c r="L57" s="271">
        <v>29</v>
      </c>
      <c r="M57" s="336">
        <v>1</v>
      </c>
      <c r="N57" s="272">
        <v>34</v>
      </c>
      <c r="O57" s="336">
        <v>2</v>
      </c>
      <c r="P57" s="271">
        <v>34</v>
      </c>
      <c r="Q57" s="336">
        <v>2</v>
      </c>
      <c r="R57" s="276">
        <v>19</v>
      </c>
      <c r="S57" s="336">
        <v>2.5</v>
      </c>
      <c r="T57" s="331" t="s">
        <v>190</v>
      </c>
      <c r="U57" s="336">
        <v>2.5</v>
      </c>
      <c r="V57" s="276"/>
      <c r="W57" s="336"/>
      <c r="X57" s="278"/>
      <c r="Y57" s="336"/>
      <c r="Z57" s="278"/>
      <c r="AA57" s="336"/>
      <c r="AC57" s="338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359</v>
      </c>
      <c r="D58" s="46"/>
      <c r="E58" s="345"/>
      <c r="F58" s="275">
        <v>0</v>
      </c>
      <c r="G58" s="337"/>
      <c r="H58" s="274">
        <v>1</v>
      </c>
      <c r="I58" s="335"/>
      <c r="J58" s="274">
        <v>0</v>
      </c>
      <c r="K58" s="335"/>
      <c r="L58" s="274">
        <v>0</v>
      </c>
      <c r="M58" s="337"/>
      <c r="N58" s="274">
        <v>1</v>
      </c>
      <c r="O58" s="337"/>
      <c r="P58" s="274">
        <v>0</v>
      </c>
      <c r="Q58" s="337"/>
      <c r="R58" s="275">
        <v>0.5</v>
      </c>
      <c r="S58" s="337"/>
      <c r="T58" s="324">
        <v>0</v>
      </c>
      <c r="U58" s="337"/>
      <c r="V58" s="275"/>
      <c r="W58" s="337"/>
      <c r="X58" s="274"/>
      <c r="Y58" s="337"/>
      <c r="Z58" s="274"/>
      <c r="AA58" s="337"/>
      <c r="AC58" s="339"/>
    </row>
    <row r="59" spans="1:29" x14ac:dyDescent="0.3">
      <c r="A59" s="342">
        <v>28</v>
      </c>
      <c r="B59" s="343"/>
      <c r="C59" s="82" t="s">
        <v>360</v>
      </c>
      <c r="D59" s="46"/>
      <c r="E59" s="344">
        <v>0</v>
      </c>
      <c r="F59" s="272">
        <v>21</v>
      </c>
      <c r="G59" s="336">
        <v>1</v>
      </c>
      <c r="H59" s="325">
        <v>13</v>
      </c>
      <c r="I59" s="334">
        <v>1</v>
      </c>
      <c r="J59" s="272">
        <v>30</v>
      </c>
      <c r="K59" s="336">
        <v>2</v>
      </c>
      <c r="L59" s="276">
        <v>16</v>
      </c>
      <c r="M59" s="334">
        <v>2</v>
      </c>
      <c r="N59" s="331" t="s">
        <v>190</v>
      </c>
      <c r="O59" s="334">
        <v>2</v>
      </c>
      <c r="P59" s="272">
        <v>24</v>
      </c>
      <c r="Q59" s="334">
        <v>3</v>
      </c>
      <c r="R59" s="272">
        <v>29</v>
      </c>
      <c r="S59" s="334">
        <v>4</v>
      </c>
      <c r="T59" s="271">
        <v>20</v>
      </c>
      <c r="U59" s="336">
        <v>4</v>
      </c>
      <c r="V59" s="278"/>
      <c r="W59" s="334"/>
      <c r="X59" s="278"/>
      <c r="Y59" s="334"/>
      <c r="Z59" s="278"/>
      <c r="AA59" s="334"/>
      <c r="AC59" s="338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337</v>
      </c>
      <c r="D60" s="46"/>
      <c r="E60" s="345"/>
      <c r="F60" s="275">
        <v>1</v>
      </c>
      <c r="G60" s="337"/>
      <c r="H60" s="326">
        <v>0</v>
      </c>
      <c r="I60" s="335"/>
      <c r="J60" s="275">
        <v>1</v>
      </c>
      <c r="K60" s="337"/>
      <c r="L60" s="275">
        <v>0</v>
      </c>
      <c r="M60" s="335"/>
      <c r="N60" s="324">
        <v>0</v>
      </c>
      <c r="O60" s="335"/>
      <c r="P60" s="274">
        <v>1</v>
      </c>
      <c r="Q60" s="335"/>
      <c r="R60" s="274">
        <v>1</v>
      </c>
      <c r="S60" s="335"/>
      <c r="T60" s="274">
        <v>0</v>
      </c>
      <c r="U60" s="337"/>
      <c r="V60" s="274"/>
      <c r="W60" s="335"/>
      <c r="X60" s="274"/>
      <c r="Y60" s="335"/>
      <c r="Z60" s="274"/>
      <c r="AA60" s="335"/>
      <c r="AC60" s="339"/>
    </row>
    <row r="61" spans="1:29" x14ac:dyDescent="0.3">
      <c r="A61" s="342">
        <v>29</v>
      </c>
      <c r="B61" s="343"/>
      <c r="C61" s="82" t="s">
        <v>361</v>
      </c>
      <c r="D61" s="46"/>
      <c r="E61" s="344">
        <v>0</v>
      </c>
      <c r="F61" s="325">
        <v>23</v>
      </c>
      <c r="G61" s="336">
        <v>1</v>
      </c>
      <c r="H61" s="276">
        <v>12</v>
      </c>
      <c r="I61" s="336">
        <v>1</v>
      </c>
      <c r="J61" s="272">
        <v>19</v>
      </c>
      <c r="K61" s="334">
        <v>1.5</v>
      </c>
      <c r="L61" s="272">
        <v>27</v>
      </c>
      <c r="M61" s="334">
        <v>2.5</v>
      </c>
      <c r="N61" s="271">
        <v>33</v>
      </c>
      <c r="O61" s="334">
        <v>3.5</v>
      </c>
      <c r="P61" s="272">
        <v>30</v>
      </c>
      <c r="Q61" s="334">
        <v>3.5</v>
      </c>
      <c r="R61" s="276">
        <v>28</v>
      </c>
      <c r="S61" s="334">
        <v>3.5</v>
      </c>
      <c r="T61" s="272">
        <v>21</v>
      </c>
      <c r="U61" s="336">
        <v>4</v>
      </c>
      <c r="V61" s="272"/>
      <c r="W61" s="334"/>
      <c r="X61" s="272"/>
      <c r="Y61" s="334"/>
      <c r="Z61" s="280"/>
      <c r="AA61" s="336"/>
      <c r="AC61" s="338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343</v>
      </c>
      <c r="D62" s="46"/>
      <c r="E62" s="345"/>
      <c r="F62" s="326">
        <v>1</v>
      </c>
      <c r="G62" s="337"/>
      <c r="H62" s="275">
        <v>0</v>
      </c>
      <c r="I62" s="337"/>
      <c r="J62" s="275">
        <v>0.5</v>
      </c>
      <c r="K62" s="335"/>
      <c r="L62" s="275">
        <v>1</v>
      </c>
      <c r="M62" s="335"/>
      <c r="N62" s="275">
        <v>1</v>
      </c>
      <c r="O62" s="335"/>
      <c r="P62" s="275">
        <v>0</v>
      </c>
      <c r="Q62" s="335"/>
      <c r="R62" s="275">
        <v>0</v>
      </c>
      <c r="S62" s="335"/>
      <c r="T62" s="274">
        <v>0.5</v>
      </c>
      <c r="U62" s="337"/>
      <c r="V62" s="275"/>
      <c r="W62" s="335"/>
      <c r="X62" s="275"/>
      <c r="Y62" s="335"/>
      <c r="Z62" s="275"/>
      <c r="AA62" s="337"/>
      <c r="AC62" s="339"/>
    </row>
    <row r="63" spans="1:29" x14ac:dyDescent="0.3">
      <c r="A63" s="342">
        <v>30</v>
      </c>
      <c r="B63" s="343"/>
      <c r="C63" s="82" t="s">
        <v>311</v>
      </c>
      <c r="D63" s="46"/>
      <c r="E63" s="344">
        <v>0</v>
      </c>
      <c r="F63" s="271">
        <v>27</v>
      </c>
      <c r="G63" s="336">
        <v>1</v>
      </c>
      <c r="H63" s="272">
        <v>21</v>
      </c>
      <c r="I63" s="334">
        <v>1</v>
      </c>
      <c r="J63" s="271">
        <v>28</v>
      </c>
      <c r="K63" s="334">
        <v>1</v>
      </c>
      <c r="L63" s="331" t="s">
        <v>190</v>
      </c>
      <c r="M63" s="336">
        <v>1</v>
      </c>
      <c r="N63" s="331" t="s">
        <v>190</v>
      </c>
      <c r="O63" s="334">
        <v>1</v>
      </c>
      <c r="P63" s="276">
        <v>29</v>
      </c>
      <c r="Q63" s="334">
        <v>2</v>
      </c>
      <c r="R63" s="272">
        <v>26</v>
      </c>
      <c r="S63" s="334">
        <v>3</v>
      </c>
      <c r="T63" s="272">
        <v>33</v>
      </c>
      <c r="U63" s="334">
        <v>3</v>
      </c>
      <c r="V63" s="276"/>
      <c r="W63" s="334"/>
      <c r="X63" s="272"/>
      <c r="Y63" s="334"/>
      <c r="Z63" s="276"/>
      <c r="AA63" s="336"/>
      <c r="AC63" s="338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362</v>
      </c>
      <c r="D64" s="46"/>
      <c r="E64" s="345"/>
      <c r="F64" s="274">
        <v>1</v>
      </c>
      <c r="G64" s="337"/>
      <c r="H64" s="275">
        <v>0</v>
      </c>
      <c r="I64" s="335"/>
      <c r="J64" s="274">
        <v>0</v>
      </c>
      <c r="K64" s="335"/>
      <c r="L64" s="324">
        <v>0</v>
      </c>
      <c r="M64" s="337"/>
      <c r="N64" s="324">
        <v>0</v>
      </c>
      <c r="O64" s="335"/>
      <c r="P64" s="275">
        <v>1</v>
      </c>
      <c r="Q64" s="335"/>
      <c r="R64" s="275">
        <v>1</v>
      </c>
      <c r="S64" s="335"/>
      <c r="T64" s="274">
        <v>0</v>
      </c>
      <c r="U64" s="335"/>
      <c r="V64" s="275"/>
      <c r="W64" s="335"/>
      <c r="X64" s="275"/>
      <c r="Y64" s="335"/>
      <c r="Z64" s="275"/>
      <c r="AA64" s="337"/>
      <c r="AC64" s="339"/>
    </row>
    <row r="65" spans="1:29" x14ac:dyDescent="0.3">
      <c r="A65" s="342">
        <v>31</v>
      </c>
      <c r="B65" s="343"/>
      <c r="C65" s="82" t="s">
        <v>283</v>
      </c>
      <c r="D65" s="46"/>
      <c r="E65" s="344">
        <v>0</v>
      </c>
      <c r="F65" s="271">
        <v>22</v>
      </c>
      <c r="G65" s="336">
        <v>0</v>
      </c>
      <c r="H65" s="272">
        <v>23</v>
      </c>
      <c r="I65" s="334">
        <v>0</v>
      </c>
      <c r="J65" s="272">
        <v>26</v>
      </c>
      <c r="K65" s="334">
        <v>1</v>
      </c>
      <c r="L65" s="272">
        <v>11</v>
      </c>
      <c r="M65" s="336">
        <v>2</v>
      </c>
      <c r="N65" s="331" t="s">
        <v>190</v>
      </c>
      <c r="O65" s="334">
        <v>2</v>
      </c>
      <c r="P65" s="331" t="s">
        <v>190</v>
      </c>
      <c r="Q65" s="334">
        <v>2</v>
      </c>
      <c r="R65" s="276">
        <v>24</v>
      </c>
      <c r="S65" s="334">
        <v>2.5</v>
      </c>
      <c r="T65" s="331" t="s">
        <v>190</v>
      </c>
      <c r="U65" s="336">
        <v>2.5</v>
      </c>
      <c r="V65" s="272"/>
      <c r="W65" s="334"/>
      <c r="X65" s="272"/>
      <c r="Y65" s="334"/>
      <c r="Z65" s="280"/>
      <c r="AA65" s="336"/>
      <c r="AC65" s="338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362</v>
      </c>
      <c r="D66" s="46"/>
      <c r="E66" s="345"/>
      <c r="F66" s="277">
        <v>0</v>
      </c>
      <c r="G66" s="337"/>
      <c r="H66" s="274">
        <v>0</v>
      </c>
      <c r="I66" s="335"/>
      <c r="J66" s="275">
        <v>1</v>
      </c>
      <c r="K66" s="335"/>
      <c r="L66" s="275">
        <v>1</v>
      </c>
      <c r="M66" s="337"/>
      <c r="N66" s="324">
        <v>0</v>
      </c>
      <c r="O66" s="335"/>
      <c r="P66" s="324">
        <v>0</v>
      </c>
      <c r="Q66" s="335"/>
      <c r="R66" s="275">
        <v>0.5</v>
      </c>
      <c r="S66" s="335"/>
      <c r="T66" s="324">
        <v>0</v>
      </c>
      <c r="U66" s="337"/>
      <c r="V66" s="275"/>
      <c r="W66" s="335"/>
      <c r="X66" s="275"/>
      <c r="Y66" s="335"/>
      <c r="Z66" s="275"/>
      <c r="AA66" s="337"/>
      <c r="AC66" s="339"/>
    </row>
    <row r="67" spans="1:29" x14ac:dyDescent="0.3">
      <c r="A67" s="342">
        <v>32</v>
      </c>
      <c r="B67" s="343"/>
      <c r="C67" s="82" t="s">
        <v>280</v>
      </c>
      <c r="D67" s="46"/>
      <c r="E67" s="344">
        <v>0</v>
      </c>
      <c r="F67" s="271">
        <v>19</v>
      </c>
      <c r="G67" s="334">
        <v>1</v>
      </c>
      <c r="H67" s="272">
        <v>15</v>
      </c>
      <c r="I67" s="334">
        <v>1.5</v>
      </c>
      <c r="J67" s="271">
        <v>21</v>
      </c>
      <c r="K67" s="334">
        <v>2.5</v>
      </c>
      <c r="L67" s="272">
        <v>7</v>
      </c>
      <c r="M67" s="334">
        <v>2.5</v>
      </c>
      <c r="N67" s="272">
        <v>13</v>
      </c>
      <c r="O67" s="334">
        <v>3</v>
      </c>
      <c r="P67" s="276">
        <v>20</v>
      </c>
      <c r="Q67" s="350">
        <v>4</v>
      </c>
      <c r="R67" s="273">
        <v>12</v>
      </c>
      <c r="S67" s="334">
        <v>4</v>
      </c>
      <c r="T67" s="272">
        <v>19</v>
      </c>
      <c r="U67" s="350">
        <v>5</v>
      </c>
      <c r="V67" s="276"/>
      <c r="W67" s="334"/>
      <c r="X67" s="272"/>
      <c r="Y67" s="334"/>
      <c r="Z67" s="276"/>
      <c r="AA67" s="336"/>
      <c r="AC67" s="338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371</v>
      </c>
      <c r="D68" s="46"/>
      <c r="E68" s="345"/>
      <c r="F68" s="274">
        <v>1</v>
      </c>
      <c r="G68" s="335"/>
      <c r="H68" s="275">
        <v>0.5</v>
      </c>
      <c r="I68" s="335"/>
      <c r="J68" s="274">
        <v>1</v>
      </c>
      <c r="K68" s="335"/>
      <c r="L68" s="274">
        <v>0</v>
      </c>
      <c r="M68" s="335"/>
      <c r="N68" s="275">
        <v>0.5</v>
      </c>
      <c r="O68" s="335"/>
      <c r="P68" s="275">
        <v>1</v>
      </c>
      <c r="Q68" s="351"/>
      <c r="R68" s="275">
        <v>0</v>
      </c>
      <c r="S68" s="335"/>
      <c r="T68" s="274">
        <v>1</v>
      </c>
      <c r="U68" s="351"/>
      <c r="V68" s="275"/>
      <c r="W68" s="335"/>
      <c r="X68" s="275"/>
      <c r="Y68" s="335"/>
      <c r="Z68" s="275"/>
      <c r="AA68" s="337"/>
      <c r="AC68" s="339"/>
    </row>
    <row r="69" spans="1:29" x14ac:dyDescent="0.3">
      <c r="A69" s="342">
        <v>33</v>
      </c>
      <c r="B69" s="343"/>
      <c r="C69" s="82" t="s">
        <v>368</v>
      </c>
      <c r="D69" s="46"/>
      <c r="E69" s="344">
        <v>0</v>
      </c>
      <c r="F69" s="271">
        <v>34</v>
      </c>
      <c r="G69" s="336">
        <v>1</v>
      </c>
      <c r="H69" s="331" t="s">
        <v>190</v>
      </c>
      <c r="I69" s="336">
        <v>1</v>
      </c>
      <c r="J69" s="331" t="s">
        <v>190</v>
      </c>
      <c r="K69" s="336">
        <v>1</v>
      </c>
      <c r="L69" s="271">
        <v>26</v>
      </c>
      <c r="M69" s="334">
        <v>2</v>
      </c>
      <c r="N69" s="276">
        <v>29</v>
      </c>
      <c r="O69" s="334">
        <v>2</v>
      </c>
      <c r="P69" s="276">
        <v>22</v>
      </c>
      <c r="Q69" s="334">
        <v>2</v>
      </c>
      <c r="R69" s="331" t="s">
        <v>190</v>
      </c>
      <c r="S69" s="334">
        <v>2</v>
      </c>
      <c r="T69" s="276">
        <v>30</v>
      </c>
      <c r="U69" s="336">
        <v>3</v>
      </c>
      <c r="V69" s="276"/>
      <c r="W69" s="334"/>
      <c r="X69" s="272"/>
      <c r="Y69" s="334"/>
      <c r="Z69" s="276"/>
      <c r="AA69" s="336"/>
      <c r="AC69" s="338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370</v>
      </c>
      <c r="D70" s="46"/>
      <c r="E70" s="345"/>
      <c r="F70" s="274">
        <v>1</v>
      </c>
      <c r="G70" s="337"/>
      <c r="H70" s="324">
        <v>0</v>
      </c>
      <c r="I70" s="337"/>
      <c r="J70" s="324">
        <v>0</v>
      </c>
      <c r="K70" s="337"/>
      <c r="L70" s="274">
        <v>1</v>
      </c>
      <c r="M70" s="335"/>
      <c r="N70" s="275">
        <v>0</v>
      </c>
      <c r="O70" s="335"/>
      <c r="P70" s="275">
        <v>0</v>
      </c>
      <c r="Q70" s="335"/>
      <c r="R70" s="324">
        <v>0</v>
      </c>
      <c r="S70" s="335"/>
      <c r="T70" s="275">
        <v>1</v>
      </c>
      <c r="U70" s="337"/>
      <c r="V70" s="275"/>
      <c r="W70" s="335"/>
      <c r="X70" s="275"/>
      <c r="Y70" s="335"/>
      <c r="Z70" s="275"/>
      <c r="AA70" s="337"/>
      <c r="AC70" s="339"/>
    </row>
    <row r="71" spans="1:29" x14ac:dyDescent="0.3">
      <c r="A71" s="342">
        <v>34</v>
      </c>
      <c r="B71" s="343"/>
      <c r="C71" s="82" t="s">
        <v>376</v>
      </c>
      <c r="D71" s="46"/>
      <c r="E71" s="344">
        <v>0</v>
      </c>
      <c r="F71" s="272">
        <v>33</v>
      </c>
      <c r="G71" s="336">
        <v>0</v>
      </c>
      <c r="H71" s="325">
        <v>19</v>
      </c>
      <c r="I71" s="336">
        <v>0</v>
      </c>
      <c r="J71" s="331" t="s">
        <v>190</v>
      </c>
      <c r="K71" s="336">
        <v>0</v>
      </c>
      <c r="L71" s="331" t="s">
        <v>190</v>
      </c>
      <c r="M71" s="336">
        <v>0</v>
      </c>
      <c r="N71" s="276">
        <v>27</v>
      </c>
      <c r="O71" s="336">
        <v>0</v>
      </c>
      <c r="P71" s="273">
        <v>27</v>
      </c>
      <c r="Q71" s="334">
        <v>1</v>
      </c>
      <c r="R71" s="273">
        <v>23</v>
      </c>
      <c r="S71" s="334">
        <v>1</v>
      </c>
      <c r="T71" s="276">
        <v>24</v>
      </c>
      <c r="U71" s="336">
        <v>1</v>
      </c>
      <c r="V71" s="276"/>
      <c r="W71" s="334"/>
      <c r="X71" s="272"/>
      <c r="Y71" s="334"/>
      <c r="Z71" s="276"/>
      <c r="AA71" s="336"/>
      <c r="AC71" s="338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377</v>
      </c>
      <c r="D72" s="46"/>
      <c r="E72" s="345"/>
      <c r="F72" s="275">
        <v>0</v>
      </c>
      <c r="G72" s="337"/>
      <c r="H72" s="326">
        <v>0</v>
      </c>
      <c r="I72" s="337"/>
      <c r="J72" s="324">
        <v>0</v>
      </c>
      <c r="K72" s="337"/>
      <c r="L72" s="324">
        <v>0</v>
      </c>
      <c r="M72" s="337"/>
      <c r="N72" s="275">
        <v>0</v>
      </c>
      <c r="O72" s="337"/>
      <c r="P72" s="275">
        <v>1</v>
      </c>
      <c r="Q72" s="335"/>
      <c r="R72" s="275">
        <v>0</v>
      </c>
      <c r="S72" s="335"/>
      <c r="T72" s="275">
        <v>0</v>
      </c>
      <c r="U72" s="337"/>
      <c r="V72" s="275"/>
      <c r="W72" s="335"/>
      <c r="X72" s="275"/>
      <c r="Y72" s="335"/>
      <c r="Z72" s="275"/>
      <c r="AA72" s="337"/>
      <c r="AC72" s="339"/>
    </row>
    <row r="73" spans="1:29" x14ac:dyDescent="0.3">
      <c r="A73" s="185"/>
      <c r="B73" s="186"/>
      <c r="C73" s="48"/>
      <c r="D73" s="46"/>
      <c r="E73" s="187"/>
      <c r="F73" s="44"/>
      <c r="G73" s="45"/>
      <c r="H73" s="44"/>
      <c r="I73" s="45"/>
      <c r="J73" s="44"/>
      <c r="K73" s="45"/>
      <c r="L73" s="44"/>
      <c r="M73" s="45"/>
      <c r="N73" s="44"/>
      <c r="O73" s="45"/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4"/>
      <c r="AA73" s="45"/>
      <c r="AC73" s="188"/>
    </row>
    <row r="74" spans="1:29" x14ac:dyDescent="0.3">
      <c r="A74" s="52" t="s">
        <v>221</v>
      </c>
      <c r="B74" s="127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6">
        <v>1780</v>
      </c>
      <c r="B75" s="126"/>
      <c r="F75" s="53"/>
      <c r="G75" s="54"/>
      <c r="H75" s="55"/>
      <c r="I75" s="55"/>
      <c r="J75" s="55"/>
      <c r="K75" s="55"/>
      <c r="L75" s="55"/>
      <c r="M75" s="55"/>
    </row>
    <row r="76" spans="1:29" x14ac:dyDescent="0.3">
      <c r="A76" s="57"/>
      <c r="B76" s="128"/>
      <c r="F76" s="53"/>
      <c r="G76" s="54"/>
      <c r="H76" s="55"/>
      <c r="I76" s="55"/>
      <c r="J76" s="55"/>
      <c r="K76" s="55"/>
      <c r="L76" s="55"/>
      <c r="M76" s="55"/>
    </row>
    <row r="77" spans="1:29" x14ac:dyDescent="0.3">
      <c r="A77" s="52" t="s">
        <v>17</v>
      </c>
      <c r="B77" s="127"/>
      <c r="F77" s="55">
        <v>12</v>
      </c>
      <c r="G77" s="54"/>
      <c r="H77" s="55">
        <v>13</v>
      </c>
      <c r="I77" s="55"/>
      <c r="J77" s="55">
        <v>12</v>
      </c>
      <c r="K77" s="55"/>
      <c r="L77" s="55">
        <v>13</v>
      </c>
      <c r="M77" s="55"/>
      <c r="N77" s="36">
        <v>12</v>
      </c>
      <c r="P77" s="36">
        <v>11</v>
      </c>
      <c r="R77" s="36">
        <v>13</v>
      </c>
      <c r="T77" s="36">
        <v>13</v>
      </c>
    </row>
    <row r="78" spans="1:29" s="64" customFormat="1" x14ac:dyDescent="0.3">
      <c r="A78" s="58" t="s">
        <v>69</v>
      </c>
      <c r="B78" s="129"/>
      <c r="C78" s="59"/>
      <c r="D78" s="60"/>
      <c r="E78" s="108"/>
      <c r="F78" s="62">
        <v>2</v>
      </c>
      <c r="G78" s="63"/>
      <c r="H78" s="62">
        <v>1</v>
      </c>
      <c r="I78" s="62"/>
      <c r="J78" s="62">
        <v>2</v>
      </c>
      <c r="K78" s="62"/>
      <c r="L78" s="62">
        <v>2</v>
      </c>
      <c r="M78" s="62"/>
      <c r="N78" s="64">
        <v>3</v>
      </c>
      <c r="P78" s="64">
        <v>2</v>
      </c>
      <c r="R78" s="64">
        <v>2</v>
      </c>
      <c r="Z78" s="64">
        <v>10</v>
      </c>
    </row>
    <row r="79" spans="1:29" s="37" customFormat="1" x14ac:dyDescent="0.3">
      <c r="A79" s="65" t="s">
        <v>18</v>
      </c>
      <c r="B79" s="130"/>
      <c r="C79" s="66"/>
      <c r="D79" s="42"/>
      <c r="E79" s="109"/>
      <c r="F79" s="68">
        <f>F77+F78</f>
        <v>14</v>
      </c>
      <c r="G79" s="69"/>
      <c r="H79" s="68">
        <f>F79+H77+H78</f>
        <v>28</v>
      </c>
      <c r="I79" s="68"/>
      <c r="J79" s="68">
        <f>H79+J77+J78</f>
        <v>42</v>
      </c>
      <c r="K79" s="68"/>
      <c r="L79" s="68">
        <f>J79+L77+L78</f>
        <v>57</v>
      </c>
      <c r="M79" s="68"/>
      <c r="N79" s="68">
        <f>L79+N77+N78</f>
        <v>72</v>
      </c>
      <c r="P79" s="68">
        <f>N79+P77+P78</f>
        <v>85</v>
      </c>
      <c r="Q79" s="68"/>
      <c r="R79" s="68">
        <f>P79+R77+R78</f>
        <v>100</v>
      </c>
      <c r="S79" s="68"/>
      <c r="T79" s="68">
        <f>R79+T77+T78</f>
        <v>113</v>
      </c>
      <c r="V79" s="68">
        <f>T79+V77+V78</f>
        <v>113</v>
      </c>
      <c r="W79" s="68"/>
      <c r="X79" s="68">
        <f>V79+X77+X78</f>
        <v>113</v>
      </c>
      <c r="Y79" s="68"/>
      <c r="Z79" s="68">
        <f>X79+Z77+Z78</f>
        <v>123</v>
      </c>
      <c r="AA79" s="68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  <row r="83" spans="6:13" x14ac:dyDescent="0.3">
      <c r="F83" s="55"/>
      <c r="G83" s="55"/>
      <c r="H83" s="55"/>
      <c r="I83" s="55"/>
      <c r="J83" s="55"/>
      <c r="K83" s="55"/>
      <c r="L83" s="55"/>
      <c r="M83" s="55"/>
    </row>
    <row r="84" spans="6:13" x14ac:dyDescent="0.3">
      <c r="F84" s="55"/>
      <c r="G84" s="55"/>
      <c r="H84" s="55"/>
      <c r="I84" s="55"/>
      <c r="J84" s="55"/>
      <c r="K84" s="55"/>
      <c r="L84" s="55"/>
      <c r="M84" s="55"/>
    </row>
  </sheetData>
  <mergeCells count="499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zoomScale="80" zoomScaleNormal="80" workbookViewId="0">
      <selection activeCell="X38" sqref="X38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269</v>
      </c>
      <c r="E6" s="299" t="s">
        <v>270</v>
      </c>
      <c r="F6" s="298"/>
      <c r="G6" s="298" t="s">
        <v>272</v>
      </c>
      <c r="H6" s="298" t="s">
        <v>269</v>
      </c>
      <c r="I6" s="299" t="s">
        <v>271</v>
      </c>
      <c r="J6" s="298"/>
      <c r="K6" s="298" t="s">
        <v>243</v>
      </c>
      <c r="L6" s="298" t="s">
        <v>272</v>
      </c>
      <c r="M6" s="299" t="s">
        <v>270</v>
      </c>
      <c r="N6" s="298"/>
      <c r="O6" s="298" t="s">
        <v>305</v>
      </c>
      <c r="P6" s="298" t="s">
        <v>272</v>
      </c>
      <c r="Q6" s="304" t="s">
        <v>312</v>
      </c>
      <c r="R6" s="298"/>
      <c r="S6" s="298"/>
      <c r="T6" s="298"/>
      <c r="U6" s="299"/>
      <c r="V6" s="298"/>
      <c r="W6" s="298"/>
      <c r="X6" s="298"/>
      <c r="Y6" s="299"/>
      <c r="Z6" s="298"/>
      <c r="AA6" s="300" t="s">
        <v>282</v>
      </c>
      <c r="AB6" s="300" t="s">
        <v>276</v>
      </c>
      <c r="AC6" s="301" t="s">
        <v>270</v>
      </c>
    </row>
    <row r="7" spans="1:29" x14ac:dyDescent="0.25">
      <c r="A7" s="139">
        <v>2</v>
      </c>
      <c r="C7" s="298" t="s">
        <v>272</v>
      </c>
      <c r="D7" s="298" t="s">
        <v>273</v>
      </c>
      <c r="E7" s="299" t="s">
        <v>271</v>
      </c>
      <c r="F7" s="298"/>
      <c r="G7" s="298" t="s">
        <v>284</v>
      </c>
      <c r="H7" s="298" t="s">
        <v>286</v>
      </c>
      <c r="I7" s="299" t="s">
        <v>270</v>
      </c>
      <c r="J7" s="298"/>
      <c r="K7" s="298" t="s">
        <v>286</v>
      </c>
      <c r="L7" s="298" t="s">
        <v>269</v>
      </c>
      <c r="M7" s="299" t="s">
        <v>270</v>
      </c>
      <c r="N7" s="298"/>
      <c r="O7" s="298" t="s">
        <v>382</v>
      </c>
      <c r="P7" s="298" t="s">
        <v>286</v>
      </c>
      <c r="Q7" s="299" t="s">
        <v>271</v>
      </c>
      <c r="R7" s="298"/>
      <c r="S7" s="298"/>
      <c r="T7" s="298"/>
      <c r="U7" s="299"/>
      <c r="V7" s="298"/>
      <c r="W7" s="298"/>
      <c r="X7" s="298"/>
      <c r="Y7" s="302"/>
      <c r="Z7" s="298"/>
      <c r="AA7" s="300" t="s">
        <v>243</v>
      </c>
      <c r="AB7" s="300" t="s">
        <v>307</v>
      </c>
      <c r="AC7" s="301" t="s">
        <v>271</v>
      </c>
    </row>
    <row r="8" spans="1:29" x14ac:dyDescent="0.25">
      <c r="A8" s="139">
        <v>3</v>
      </c>
      <c r="C8" s="298" t="s">
        <v>274</v>
      </c>
      <c r="D8" s="298" t="s">
        <v>284</v>
      </c>
      <c r="E8" s="299" t="s">
        <v>270</v>
      </c>
      <c r="F8" s="298"/>
      <c r="G8" s="298" t="s">
        <v>273</v>
      </c>
      <c r="H8" s="298" t="s">
        <v>307</v>
      </c>
      <c r="I8" s="299" t="s">
        <v>271</v>
      </c>
      <c r="J8" s="298"/>
      <c r="K8" s="298" t="s">
        <v>284</v>
      </c>
      <c r="L8" s="298" t="s">
        <v>307</v>
      </c>
      <c r="M8" s="299" t="s">
        <v>271</v>
      </c>
      <c r="N8" s="298"/>
      <c r="O8" s="298" t="s">
        <v>284</v>
      </c>
      <c r="P8" s="298" t="s">
        <v>269</v>
      </c>
      <c r="Q8" s="299" t="s">
        <v>270</v>
      </c>
      <c r="R8" s="298"/>
      <c r="S8" s="298"/>
      <c r="T8" s="298"/>
      <c r="U8" s="299"/>
      <c r="V8" s="298"/>
      <c r="W8" s="298"/>
      <c r="X8" s="298"/>
      <c r="Y8" s="302"/>
      <c r="Z8" s="298"/>
      <c r="AA8" s="300" t="s">
        <v>273</v>
      </c>
      <c r="AB8" s="300" t="s">
        <v>279</v>
      </c>
      <c r="AC8" s="301" t="s">
        <v>271</v>
      </c>
    </row>
    <row r="9" spans="1:29" x14ac:dyDescent="0.25">
      <c r="A9" s="139">
        <v>4</v>
      </c>
      <c r="C9" s="298" t="s">
        <v>275</v>
      </c>
      <c r="D9" s="298" t="s">
        <v>285</v>
      </c>
      <c r="E9" s="299" t="s">
        <v>271</v>
      </c>
      <c r="F9" s="298"/>
      <c r="G9" s="298" t="s">
        <v>275</v>
      </c>
      <c r="H9" s="298" t="s">
        <v>288</v>
      </c>
      <c r="I9" s="299" t="s">
        <v>270</v>
      </c>
      <c r="J9" s="298"/>
      <c r="K9" s="298" t="s">
        <v>339</v>
      </c>
      <c r="L9" s="298" t="s">
        <v>287</v>
      </c>
      <c r="M9" s="299" t="s">
        <v>270</v>
      </c>
      <c r="N9" s="298"/>
      <c r="O9" s="298" t="s">
        <v>288</v>
      </c>
      <c r="P9" s="298" t="s">
        <v>307</v>
      </c>
      <c r="Q9" s="299" t="s">
        <v>270</v>
      </c>
      <c r="R9" s="298"/>
      <c r="S9" s="298"/>
      <c r="T9" s="298"/>
      <c r="U9" s="299"/>
      <c r="V9" s="298"/>
      <c r="W9" s="298"/>
      <c r="X9" s="298"/>
      <c r="Y9" s="299"/>
      <c r="Z9" s="298"/>
      <c r="AA9" s="300" t="s">
        <v>287</v>
      </c>
      <c r="AB9" s="300" t="s">
        <v>243</v>
      </c>
      <c r="AC9" s="301" t="s">
        <v>270</v>
      </c>
    </row>
    <row r="10" spans="1:29" x14ac:dyDescent="0.25">
      <c r="A10" s="139">
        <v>5</v>
      </c>
      <c r="C10" s="298" t="s">
        <v>276</v>
      </c>
      <c r="D10" s="298" t="s">
        <v>286</v>
      </c>
      <c r="E10" s="299" t="s">
        <v>270</v>
      </c>
      <c r="F10" s="298"/>
      <c r="G10" s="298" t="s">
        <v>277</v>
      </c>
      <c r="H10" s="298" t="s">
        <v>281</v>
      </c>
      <c r="I10" s="299" t="s">
        <v>270</v>
      </c>
      <c r="J10" s="298"/>
      <c r="K10" s="298" t="s">
        <v>277</v>
      </c>
      <c r="L10" s="298" t="s">
        <v>288</v>
      </c>
      <c r="M10" s="299" t="s">
        <v>270</v>
      </c>
      <c r="N10" s="298"/>
      <c r="O10" s="298" t="s">
        <v>306</v>
      </c>
      <c r="P10" s="298" t="s">
        <v>279</v>
      </c>
      <c r="Q10" s="299" t="s">
        <v>270</v>
      </c>
      <c r="R10" s="298"/>
      <c r="S10" s="298"/>
      <c r="T10" s="298"/>
      <c r="U10" s="299"/>
      <c r="V10" s="298"/>
      <c r="W10" s="298"/>
      <c r="X10" s="298"/>
      <c r="Y10" s="302"/>
      <c r="Z10" s="298"/>
      <c r="AA10" s="300" t="s">
        <v>287</v>
      </c>
      <c r="AB10" s="300" t="s">
        <v>305</v>
      </c>
      <c r="AC10" s="301" t="s">
        <v>270</v>
      </c>
    </row>
    <row r="11" spans="1:29" x14ac:dyDescent="0.25">
      <c r="A11" s="139">
        <v>6</v>
      </c>
      <c r="C11" s="298" t="s">
        <v>277</v>
      </c>
      <c r="D11" s="298" t="s">
        <v>287</v>
      </c>
      <c r="E11" s="299" t="s">
        <v>271</v>
      </c>
      <c r="F11" s="298"/>
      <c r="G11" s="298" t="s">
        <v>279</v>
      </c>
      <c r="H11" s="298" t="s">
        <v>291</v>
      </c>
      <c r="I11" s="304" t="s">
        <v>312</v>
      </c>
      <c r="J11" s="298"/>
      <c r="K11" s="298" t="s">
        <v>281</v>
      </c>
      <c r="L11" s="298" t="s">
        <v>306</v>
      </c>
      <c r="M11" s="299" t="s">
        <v>270</v>
      </c>
      <c r="N11" s="298"/>
      <c r="O11" s="298" t="s">
        <v>285</v>
      </c>
      <c r="P11" s="298" t="s">
        <v>280</v>
      </c>
      <c r="Q11" s="299" t="s">
        <v>271</v>
      </c>
      <c r="R11" s="298"/>
      <c r="S11" s="298"/>
      <c r="T11" s="298"/>
      <c r="U11" s="302"/>
      <c r="V11" s="298"/>
      <c r="W11" s="298"/>
      <c r="X11" s="298"/>
      <c r="Y11" s="302"/>
      <c r="Z11" s="298"/>
      <c r="AA11" s="300" t="s">
        <v>272</v>
      </c>
      <c r="AB11" s="300" t="s">
        <v>305</v>
      </c>
      <c r="AC11" s="301" t="s">
        <v>270</v>
      </c>
    </row>
    <row r="12" spans="1:29" x14ac:dyDescent="0.25">
      <c r="A12" s="139">
        <v>7</v>
      </c>
      <c r="C12" s="298" t="s">
        <v>278</v>
      </c>
      <c r="D12" s="298" t="s">
        <v>288</v>
      </c>
      <c r="E12" s="299" t="s">
        <v>270</v>
      </c>
      <c r="F12" s="298"/>
      <c r="G12" s="298" t="s">
        <v>285</v>
      </c>
      <c r="H12" s="298" t="s">
        <v>287</v>
      </c>
      <c r="I12" s="299" t="s">
        <v>270</v>
      </c>
      <c r="J12" s="298"/>
      <c r="K12" s="298" t="s">
        <v>276</v>
      </c>
      <c r="L12" s="298" t="s">
        <v>280</v>
      </c>
      <c r="M12" s="304" t="s">
        <v>312</v>
      </c>
      <c r="N12" s="298"/>
      <c r="O12" s="298" t="s">
        <v>277</v>
      </c>
      <c r="P12" s="298" t="s">
        <v>291</v>
      </c>
      <c r="Q12" s="299" t="s">
        <v>270</v>
      </c>
      <c r="R12" s="298"/>
      <c r="S12" s="298"/>
      <c r="T12" s="298"/>
      <c r="U12" s="299"/>
      <c r="V12" s="298"/>
      <c r="W12" s="298"/>
      <c r="X12" s="298"/>
      <c r="Y12" s="299"/>
      <c r="Z12" s="298"/>
      <c r="AA12" s="300" t="s">
        <v>273</v>
      </c>
      <c r="AB12" s="300" t="s">
        <v>284</v>
      </c>
      <c r="AC12" s="301" t="s">
        <v>271</v>
      </c>
    </row>
    <row r="13" spans="1:29" x14ac:dyDescent="0.25">
      <c r="A13" s="139">
        <v>8</v>
      </c>
      <c r="C13" s="298" t="s">
        <v>279</v>
      </c>
      <c r="D13" s="298" t="s">
        <v>289</v>
      </c>
      <c r="E13" s="299" t="s">
        <v>271</v>
      </c>
      <c r="F13" s="298"/>
      <c r="G13" s="298" t="s">
        <v>280</v>
      </c>
      <c r="H13" s="298" t="s">
        <v>313</v>
      </c>
      <c r="I13" s="299" t="s">
        <v>271</v>
      </c>
      <c r="J13" s="298"/>
      <c r="K13" s="298" t="s">
        <v>310</v>
      </c>
      <c r="L13" s="298" t="s">
        <v>291</v>
      </c>
      <c r="M13" s="299" t="s">
        <v>271</v>
      </c>
      <c r="N13" s="298"/>
      <c r="O13" s="298" t="s">
        <v>293</v>
      </c>
      <c r="P13" s="298" t="s">
        <v>339</v>
      </c>
      <c r="Q13" s="299" t="s">
        <v>270</v>
      </c>
      <c r="R13" s="298"/>
      <c r="S13" s="298"/>
      <c r="T13" s="298"/>
      <c r="U13" s="299"/>
      <c r="V13" s="298"/>
      <c r="W13" s="298"/>
      <c r="X13" s="298"/>
      <c r="Y13" s="299"/>
      <c r="Z13" s="298"/>
      <c r="AA13" s="300" t="s">
        <v>289</v>
      </c>
      <c r="AB13" s="300" t="s">
        <v>361</v>
      </c>
      <c r="AC13" s="301" t="s">
        <v>270</v>
      </c>
    </row>
    <row r="14" spans="1:29" x14ac:dyDescent="0.25">
      <c r="A14" s="139">
        <v>9</v>
      </c>
      <c r="C14" s="298" t="s">
        <v>280</v>
      </c>
      <c r="D14" s="298" t="s">
        <v>290</v>
      </c>
      <c r="E14" s="299" t="s">
        <v>271</v>
      </c>
      <c r="F14" s="298"/>
      <c r="G14" s="298" t="s">
        <v>276</v>
      </c>
      <c r="H14" s="298" t="s">
        <v>289</v>
      </c>
      <c r="I14" s="299" t="s">
        <v>271</v>
      </c>
      <c r="J14" s="298"/>
      <c r="K14" s="298" t="s">
        <v>285</v>
      </c>
      <c r="L14" s="298" t="s">
        <v>308</v>
      </c>
      <c r="M14" s="299" t="s">
        <v>271</v>
      </c>
      <c r="N14" s="298"/>
      <c r="O14" s="298" t="s">
        <v>276</v>
      </c>
      <c r="P14" s="298" t="s">
        <v>292</v>
      </c>
      <c r="Q14" s="299" t="s">
        <v>271</v>
      </c>
      <c r="R14" s="298"/>
      <c r="S14" s="298"/>
      <c r="T14" s="298"/>
      <c r="U14" s="299"/>
      <c r="V14" s="298"/>
      <c r="W14" s="298"/>
      <c r="X14" s="298"/>
      <c r="Y14" s="302"/>
      <c r="Z14" s="298"/>
      <c r="AA14" s="300" t="s">
        <v>277</v>
      </c>
      <c r="AB14" s="300" t="s">
        <v>339</v>
      </c>
      <c r="AC14" s="301" t="s">
        <v>271</v>
      </c>
    </row>
    <row r="15" spans="1:29" x14ac:dyDescent="0.25">
      <c r="A15" s="139">
        <v>10</v>
      </c>
      <c r="C15" s="298" t="s">
        <v>281</v>
      </c>
      <c r="D15" s="298" t="s">
        <v>291</v>
      </c>
      <c r="E15" s="299" t="s">
        <v>270</v>
      </c>
      <c r="F15" s="298"/>
      <c r="G15" s="298" t="s">
        <v>293</v>
      </c>
      <c r="H15" s="298" t="s">
        <v>314</v>
      </c>
      <c r="I15" s="299" t="s">
        <v>271</v>
      </c>
      <c r="J15" s="298"/>
      <c r="K15" s="298" t="s">
        <v>275</v>
      </c>
      <c r="L15" s="298" t="s">
        <v>293</v>
      </c>
      <c r="M15" s="299" t="s">
        <v>271</v>
      </c>
      <c r="N15" s="298"/>
      <c r="O15" s="298" t="s">
        <v>281</v>
      </c>
      <c r="P15" s="298" t="s">
        <v>310</v>
      </c>
      <c r="Q15" s="299" t="s">
        <v>271</v>
      </c>
      <c r="R15" s="298"/>
      <c r="S15" s="298"/>
      <c r="T15" s="298"/>
      <c r="U15" s="299"/>
      <c r="V15" s="298"/>
      <c r="W15" s="298"/>
      <c r="X15" s="298"/>
      <c r="Y15" s="302"/>
      <c r="Z15" s="298"/>
      <c r="AA15" s="300" t="s">
        <v>376</v>
      </c>
      <c r="AB15" s="300" t="s">
        <v>308</v>
      </c>
      <c r="AC15" s="301" t="s">
        <v>270</v>
      </c>
    </row>
    <row r="16" spans="1:29" x14ac:dyDescent="0.25">
      <c r="A16" s="139">
        <v>11</v>
      </c>
      <c r="C16" s="298" t="s">
        <v>282</v>
      </c>
      <c r="D16" s="298" t="s">
        <v>292</v>
      </c>
      <c r="E16" s="299" t="s">
        <v>271</v>
      </c>
      <c r="F16" s="298"/>
      <c r="G16" s="298" t="s">
        <v>311</v>
      </c>
      <c r="H16" s="298" t="s">
        <v>315</v>
      </c>
      <c r="I16" s="299" t="s">
        <v>270</v>
      </c>
      <c r="J16" s="298"/>
      <c r="K16" s="298" t="s">
        <v>361</v>
      </c>
      <c r="L16" s="298" t="s">
        <v>368</v>
      </c>
      <c r="M16" s="299" t="s">
        <v>271</v>
      </c>
      <c r="N16" s="298"/>
      <c r="O16" s="298" t="s">
        <v>361</v>
      </c>
      <c r="P16" s="298" t="s">
        <v>282</v>
      </c>
      <c r="Q16" s="299" t="s">
        <v>270</v>
      </c>
      <c r="R16" s="298"/>
      <c r="S16" s="300"/>
      <c r="T16" s="300"/>
      <c r="U16" s="301"/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283</v>
      </c>
      <c r="D17" s="298" t="s">
        <v>293</v>
      </c>
      <c r="E17" s="299" t="s">
        <v>270</v>
      </c>
      <c r="F17" s="298"/>
      <c r="G17" s="298" t="s">
        <v>278</v>
      </c>
      <c r="H17" s="298" t="s">
        <v>283</v>
      </c>
      <c r="I17" s="299" t="s">
        <v>270</v>
      </c>
      <c r="J17" s="298"/>
      <c r="K17" s="298" t="s">
        <v>274</v>
      </c>
      <c r="L17" s="298" t="s">
        <v>278</v>
      </c>
      <c r="M17" s="299" t="s">
        <v>271</v>
      </c>
      <c r="N17" s="298"/>
      <c r="O17" s="298" t="s">
        <v>289</v>
      </c>
      <c r="P17" s="298" t="s">
        <v>376</v>
      </c>
      <c r="Q17" s="299" t="s">
        <v>271</v>
      </c>
      <c r="R17" s="298"/>
      <c r="S17" s="300"/>
      <c r="T17" s="300"/>
      <c r="U17" s="301"/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311</v>
      </c>
      <c r="D18" s="300" t="s">
        <v>314</v>
      </c>
      <c r="E18" s="328" t="s">
        <v>271</v>
      </c>
      <c r="F18" s="298"/>
      <c r="G18" s="300" t="s">
        <v>308</v>
      </c>
      <c r="H18" s="300" t="s">
        <v>361</v>
      </c>
      <c r="I18" s="328" t="s">
        <v>312</v>
      </c>
      <c r="J18" s="298"/>
      <c r="K18" s="300" t="s">
        <v>292</v>
      </c>
      <c r="L18" s="300" t="s">
        <v>279</v>
      </c>
      <c r="M18" s="301" t="s">
        <v>270</v>
      </c>
      <c r="N18" s="298"/>
      <c r="O18" s="298" t="s">
        <v>314</v>
      </c>
      <c r="P18" s="298" t="s">
        <v>308</v>
      </c>
      <c r="Q18" s="304" t="s">
        <v>312</v>
      </c>
      <c r="R18" s="298"/>
      <c r="S18" s="300"/>
      <c r="T18" s="300"/>
      <c r="U18" s="301"/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300" t="s">
        <v>376</v>
      </c>
      <c r="D19" s="300" t="s">
        <v>368</v>
      </c>
      <c r="E19" s="328" t="s">
        <v>270</v>
      </c>
      <c r="F19" s="298"/>
      <c r="G19" s="300" t="s">
        <v>310</v>
      </c>
      <c r="H19" s="300" t="s">
        <v>274</v>
      </c>
      <c r="I19" s="328" t="s">
        <v>271</v>
      </c>
      <c r="J19" s="298"/>
      <c r="K19" s="300" t="s">
        <v>376</v>
      </c>
      <c r="L19" s="300" t="s">
        <v>314</v>
      </c>
      <c r="M19" s="301" t="s">
        <v>270</v>
      </c>
      <c r="N19" s="298"/>
      <c r="O19" s="300" t="s">
        <v>278</v>
      </c>
      <c r="P19" s="300" t="s">
        <v>311</v>
      </c>
      <c r="Q19" s="301" t="s">
        <v>270</v>
      </c>
      <c r="R19" s="298"/>
      <c r="S19" s="300"/>
      <c r="T19" s="300"/>
      <c r="U19" s="301"/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A20" s="139">
        <v>15</v>
      </c>
      <c r="C20" s="298"/>
      <c r="D20" s="298"/>
      <c r="E20" s="304"/>
      <c r="F20" s="298"/>
      <c r="G20" s="300"/>
      <c r="H20" s="300"/>
      <c r="I20" s="301"/>
      <c r="J20" s="298"/>
      <c r="K20" s="300" t="s">
        <v>305</v>
      </c>
      <c r="L20" s="300" t="s">
        <v>273</v>
      </c>
      <c r="M20" s="328" t="s">
        <v>312</v>
      </c>
      <c r="N20" s="298"/>
      <c r="O20" s="300" t="s">
        <v>283</v>
      </c>
      <c r="P20" s="300" t="s">
        <v>274</v>
      </c>
      <c r="Q20" s="328" t="s">
        <v>312</v>
      </c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47"/>
      <c r="P21" s="247"/>
      <c r="Q21" s="249"/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1" t="s">
        <v>61</v>
      </c>
      <c r="G22" s="21" t="s">
        <v>7</v>
      </c>
      <c r="K22" s="21" t="s">
        <v>9</v>
      </c>
      <c r="O22" s="21" t="s">
        <v>11</v>
      </c>
      <c r="S22" s="21" t="s">
        <v>13</v>
      </c>
      <c r="W22" s="21"/>
    </row>
    <row r="23" spans="1:29" x14ac:dyDescent="0.25">
      <c r="A23" s="139">
        <v>1</v>
      </c>
      <c r="C23" s="298" t="s">
        <v>269</v>
      </c>
      <c r="D23" s="298" t="s">
        <v>284</v>
      </c>
      <c r="E23" s="299" t="s">
        <v>271</v>
      </c>
      <c r="G23" s="247" t="s">
        <v>272</v>
      </c>
      <c r="H23" s="247" t="s">
        <v>286</v>
      </c>
      <c r="I23" s="299" t="s">
        <v>271</v>
      </c>
      <c r="K23" t="s">
        <v>269</v>
      </c>
      <c r="L23" t="s">
        <v>272</v>
      </c>
      <c r="M23" s="299" t="s">
        <v>270</v>
      </c>
      <c r="O23" t="s">
        <v>305</v>
      </c>
      <c r="P23" t="s">
        <v>243</v>
      </c>
      <c r="Q23" s="299" t="s">
        <v>271</v>
      </c>
      <c r="R23" s="137"/>
      <c r="U23" s="262"/>
    </row>
    <row r="24" spans="1:29" x14ac:dyDescent="0.25">
      <c r="A24" s="139">
        <v>2</v>
      </c>
      <c r="C24" s="298" t="s">
        <v>286</v>
      </c>
      <c r="D24" s="298" t="s">
        <v>272</v>
      </c>
      <c r="E24" s="299" t="s">
        <v>270</v>
      </c>
      <c r="G24" s="247" t="s">
        <v>269</v>
      </c>
      <c r="H24" s="247" t="s">
        <v>243</v>
      </c>
      <c r="I24" s="304" t="s">
        <v>312</v>
      </c>
      <c r="K24" t="s">
        <v>279</v>
      </c>
      <c r="L24" t="s">
        <v>305</v>
      </c>
      <c r="M24" s="299" t="s">
        <v>270</v>
      </c>
      <c r="O24" t="s">
        <v>269</v>
      </c>
      <c r="P24" t="s">
        <v>307</v>
      </c>
      <c r="Q24" s="299" t="s">
        <v>271</v>
      </c>
      <c r="R24" s="137"/>
      <c r="U24" s="262"/>
    </row>
    <row r="25" spans="1:29" x14ac:dyDescent="0.25">
      <c r="A25" s="139">
        <v>3</v>
      </c>
      <c r="C25" s="298" t="s">
        <v>305</v>
      </c>
      <c r="D25" s="298" t="s">
        <v>275</v>
      </c>
      <c r="E25" s="299" t="s">
        <v>271</v>
      </c>
      <c r="G25" s="247" t="s">
        <v>288</v>
      </c>
      <c r="H25" s="247" t="s">
        <v>305</v>
      </c>
      <c r="I25" s="299" t="s">
        <v>270</v>
      </c>
      <c r="K25" t="s">
        <v>286</v>
      </c>
      <c r="L25" t="s">
        <v>273</v>
      </c>
      <c r="M25" s="299" t="s">
        <v>271</v>
      </c>
      <c r="O25" t="s">
        <v>284</v>
      </c>
      <c r="P25" t="s">
        <v>273</v>
      </c>
      <c r="Q25" s="304" t="s">
        <v>312</v>
      </c>
      <c r="R25" s="137"/>
      <c r="U25" s="22"/>
    </row>
    <row r="26" spans="1:29" x14ac:dyDescent="0.25">
      <c r="A26" s="139">
        <v>4</v>
      </c>
      <c r="C26" s="298" t="s">
        <v>288</v>
      </c>
      <c r="D26" s="298" t="s">
        <v>243</v>
      </c>
      <c r="E26" s="299" t="s">
        <v>270</v>
      </c>
      <c r="G26" s="247" t="s">
        <v>281</v>
      </c>
      <c r="H26" s="247" t="s">
        <v>284</v>
      </c>
      <c r="I26" s="299" t="s">
        <v>270</v>
      </c>
      <c r="K26" s="247" t="s">
        <v>307</v>
      </c>
      <c r="L26" s="247" t="s">
        <v>285</v>
      </c>
      <c r="M26" s="299" t="s">
        <v>271</v>
      </c>
      <c r="O26" t="s">
        <v>286</v>
      </c>
      <c r="P26" t="s">
        <v>288</v>
      </c>
      <c r="Q26" s="299" t="s">
        <v>271</v>
      </c>
      <c r="U26" s="22"/>
    </row>
    <row r="27" spans="1:29" x14ac:dyDescent="0.25">
      <c r="A27" s="139">
        <v>5</v>
      </c>
      <c r="C27" s="298" t="s">
        <v>306</v>
      </c>
      <c r="D27" s="298" t="s">
        <v>277</v>
      </c>
      <c r="E27" s="299" t="s">
        <v>271</v>
      </c>
      <c r="G27" s="247" t="s">
        <v>307</v>
      </c>
      <c r="H27" s="247" t="s">
        <v>280</v>
      </c>
      <c r="I27" s="299" t="s">
        <v>271</v>
      </c>
      <c r="K27" s="247" t="s">
        <v>288</v>
      </c>
      <c r="L27" s="247" t="s">
        <v>276</v>
      </c>
      <c r="M27" s="299" t="s">
        <v>271</v>
      </c>
      <c r="O27" t="s">
        <v>285</v>
      </c>
      <c r="P27" t="s">
        <v>291</v>
      </c>
      <c r="Q27" s="299" t="s">
        <v>271</v>
      </c>
      <c r="U27" s="262"/>
    </row>
    <row r="28" spans="1:29" x14ac:dyDescent="0.25">
      <c r="A28" s="139">
        <v>6</v>
      </c>
      <c r="C28" s="298" t="s">
        <v>307</v>
      </c>
      <c r="D28" s="298" t="s">
        <v>279</v>
      </c>
      <c r="E28" s="299" t="s">
        <v>271</v>
      </c>
      <c r="G28" s="247" t="s">
        <v>291</v>
      </c>
      <c r="H28" s="247" t="s">
        <v>339</v>
      </c>
      <c r="I28" s="299" t="s">
        <v>270</v>
      </c>
      <c r="K28" s="247" t="s">
        <v>280</v>
      </c>
      <c r="L28" s="247" t="s">
        <v>281</v>
      </c>
      <c r="M28" s="299" t="s">
        <v>271</v>
      </c>
      <c r="O28" s="247" t="s">
        <v>384</v>
      </c>
      <c r="P28" s="247" t="s">
        <v>310</v>
      </c>
      <c r="Q28" s="299" t="s">
        <v>270</v>
      </c>
      <c r="U28" s="262"/>
    </row>
    <row r="29" spans="1:29" x14ac:dyDescent="0.25">
      <c r="A29" s="139">
        <v>7</v>
      </c>
      <c r="C29" s="298" t="s">
        <v>308</v>
      </c>
      <c r="D29" s="298" t="s">
        <v>281</v>
      </c>
      <c r="E29" s="299" t="s">
        <v>270</v>
      </c>
      <c r="G29" s="247" t="s">
        <v>292</v>
      </c>
      <c r="H29" s="247" t="s">
        <v>275</v>
      </c>
      <c r="I29" s="299" t="s">
        <v>271</v>
      </c>
      <c r="K29" s="247" t="s">
        <v>378</v>
      </c>
      <c r="L29" s="247" t="s">
        <v>292</v>
      </c>
      <c r="M29" s="299" t="s">
        <v>271</v>
      </c>
      <c r="O29" t="s">
        <v>276</v>
      </c>
      <c r="P29" t="s">
        <v>277</v>
      </c>
      <c r="Q29" s="304" t="s">
        <v>312</v>
      </c>
      <c r="U29" s="22"/>
    </row>
    <row r="30" spans="1:29" x14ac:dyDescent="0.25">
      <c r="A30" s="139">
        <v>8</v>
      </c>
      <c r="C30" s="298" t="s">
        <v>293</v>
      </c>
      <c r="D30" s="298" t="s">
        <v>310</v>
      </c>
      <c r="E30" s="299" t="s">
        <v>270</v>
      </c>
      <c r="G30" s="247" t="s">
        <v>293</v>
      </c>
      <c r="H30" s="247" t="s">
        <v>279</v>
      </c>
      <c r="I30" s="299" t="s">
        <v>270</v>
      </c>
      <c r="K30" s="247" t="s">
        <v>311</v>
      </c>
      <c r="L30" s="247" t="s">
        <v>361</v>
      </c>
      <c r="M30" s="299" t="s">
        <v>271</v>
      </c>
      <c r="O30" s="247" t="s">
        <v>282</v>
      </c>
      <c r="P30" s="247" t="s">
        <v>281</v>
      </c>
      <c r="Q30" s="299" t="s">
        <v>270</v>
      </c>
      <c r="U30" s="22"/>
    </row>
    <row r="31" spans="1:29" x14ac:dyDescent="0.25">
      <c r="A31" s="139">
        <v>9</v>
      </c>
      <c r="C31" s="298" t="s">
        <v>291</v>
      </c>
      <c r="D31" s="298" t="s">
        <v>276</v>
      </c>
      <c r="E31" s="299" t="s">
        <v>271</v>
      </c>
      <c r="G31" s="247" t="s">
        <v>282</v>
      </c>
      <c r="H31" s="247" t="s">
        <v>277</v>
      </c>
      <c r="I31" s="299" t="s">
        <v>270</v>
      </c>
      <c r="K31" s="247" t="s">
        <v>368</v>
      </c>
      <c r="L31" s="247" t="s">
        <v>293</v>
      </c>
      <c r="M31" s="299" t="s">
        <v>270</v>
      </c>
      <c r="O31" t="s">
        <v>308</v>
      </c>
      <c r="P31" t="s">
        <v>280</v>
      </c>
      <c r="Q31" s="299" t="s">
        <v>270</v>
      </c>
      <c r="U31" s="262"/>
    </row>
    <row r="32" spans="1:29" x14ac:dyDescent="0.25">
      <c r="A32" s="139">
        <v>10</v>
      </c>
      <c r="C32" s="298" t="s">
        <v>287</v>
      </c>
      <c r="D32" s="298" t="s">
        <v>280</v>
      </c>
      <c r="E32" s="304" t="s">
        <v>312</v>
      </c>
      <c r="G32" s="247" t="s">
        <v>308</v>
      </c>
      <c r="H32" s="247" t="s">
        <v>276</v>
      </c>
      <c r="I32" s="304" t="s">
        <v>312</v>
      </c>
      <c r="K32" s="247" t="s">
        <v>274</v>
      </c>
      <c r="L32" s="247" t="s">
        <v>282</v>
      </c>
      <c r="M32" s="299" t="s">
        <v>270</v>
      </c>
      <c r="O32" s="247" t="s">
        <v>292</v>
      </c>
      <c r="P32" s="247" t="s">
        <v>361</v>
      </c>
      <c r="Q32" s="304" t="s">
        <v>312</v>
      </c>
      <c r="U32" s="262"/>
    </row>
    <row r="33" spans="1:17" x14ac:dyDescent="0.25">
      <c r="A33" s="139">
        <v>11</v>
      </c>
      <c r="C33" s="298" t="s">
        <v>292</v>
      </c>
      <c r="D33" s="298" t="s">
        <v>311</v>
      </c>
      <c r="E33" s="299" t="s">
        <v>271</v>
      </c>
      <c r="G33" s="247" t="s">
        <v>289</v>
      </c>
      <c r="H33" s="247" t="s">
        <v>285</v>
      </c>
      <c r="I33" s="299" t="s">
        <v>270</v>
      </c>
      <c r="K33" s="247" t="s">
        <v>314</v>
      </c>
      <c r="L33" s="247" t="s">
        <v>376</v>
      </c>
      <c r="M33" s="299" t="s">
        <v>270</v>
      </c>
      <c r="O33" t="s">
        <v>293</v>
      </c>
      <c r="P33" t="s">
        <v>289</v>
      </c>
      <c r="Q33" s="299" t="s">
        <v>270</v>
      </c>
    </row>
    <row r="34" spans="1:17" x14ac:dyDescent="0.25">
      <c r="A34" s="139">
        <v>12</v>
      </c>
      <c r="C34" s="298" t="s">
        <v>289</v>
      </c>
      <c r="D34" s="298" t="s">
        <v>283</v>
      </c>
      <c r="E34" s="299" t="s">
        <v>271</v>
      </c>
      <c r="G34" s="247" t="s">
        <v>314</v>
      </c>
      <c r="H34" s="247" t="s">
        <v>361</v>
      </c>
      <c r="I34" s="299" t="s">
        <v>270</v>
      </c>
      <c r="K34" s="300" t="s">
        <v>373</v>
      </c>
      <c r="L34" s="300" t="s">
        <v>289</v>
      </c>
      <c r="M34" s="301" t="s">
        <v>270</v>
      </c>
      <c r="O34" t="s">
        <v>368</v>
      </c>
      <c r="P34" t="s">
        <v>311</v>
      </c>
      <c r="Q34" s="299" t="s">
        <v>271</v>
      </c>
    </row>
    <row r="35" spans="1:17" x14ac:dyDescent="0.25">
      <c r="A35" s="139">
        <v>13</v>
      </c>
      <c r="C35" s="298" t="s">
        <v>309</v>
      </c>
      <c r="D35" s="298" t="s">
        <v>278</v>
      </c>
      <c r="E35" s="299" t="s">
        <v>271</v>
      </c>
      <c r="G35" s="247" t="s">
        <v>368</v>
      </c>
      <c r="H35" s="247" t="s">
        <v>278</v>
      </c>
      <c r="I35" s="299" t="s">
        <v>271</v>
      </c>
      <c r="K35" s="300" t="s">
        <v>339</v>
      </c>
      <c r="L35" s="300" t="s">
        <v>277</v>
      </c>
      <c r="M35" s="301" t="s">
        <v>270</v>
      </c>
      <c r="O35" t="s">
        <v>376</v>
      </c>
      <c r="P35" t="s">
        <v>274</v>
      </c>
      <c r="Q35" s="299" t="s">
        <v>270</v>
      </c>
    </row>
    <row r="36" spans="1:17" x14ac:dyDescent="0.25">
      <c r="A36" s="139">
        <v>14</v>
      </c>
      <c r="C36" s="300" t="s">
        <v>361</v>
      </c>
      <c r="D36" s="300" t="s">
        <v>285</v>
      </c>
      <c r="E36" s="301" t="s">
        <v>270</v>
      </c>
      <c r="G36" s="300" t="s">
        <v>287</v>
      </c>
      <c r="H36" s="300" t="s">
        <v>274</v>
      </c>
      <c r="I36" s="301" t="s">
        <v>271</v>
      </c>
    </row>
    <row r="37" spans="1:17" x14ac:dyDescent="0.25">
      <c r="A37" s="139">
        <v>15</v>
      </c>
      <c r="G37" s="300" t="s">
        <v>310</v>
      </c>
      <c r="H37" s="300" t="s">
        <v>283</v>
      </c>
      <c r="I37" s="301" t="s">
        <v>383</v>
      </c>
    </row>
    <row r="39" spans="1:17" x14ac:dyDescent="0.25">
      <c r="M39" s="22"/>
    </row>
    <row r="41" spans="1:17" x14ac:dyDescent="0.25">
      <c r="C41" s="90"/>
      <c r="D41" s="90"/>
      <c r="E41" s="91"/>
      <c r="I41" s="22"/>
    </row>
    <row r="42" spans="1:17" x14ac:dyDescent="0.25">
      <c r="C42" s="24"/>
      <c r="D42" s="24"/>
      <c r="E42" s="163"/>
      <c r="J42" s="90"/>
      <c r="K42" s="90"/>
      <c r="L42" s="91"/>
      <c r="M42" s="90"/>
    </row>
    <row r="43" spans="1:17" x14ac:dyDescent="0.25">
      <c r="C43" s="24"/>
      <c r="D43" s="24"/>
      <c r="E43" s="163"/>
    </row>
    <row r="44" spans="1:17" x14ac:dyDescent="0.25">
      <c r="C44" s="24"/>
      <c r="D44" s="24"/>
      <c r="E44" s="163"/>
      <c r="K44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9" activePane="bottomLeft" state="frozen"/>
      <selection pane="bottomLeft" activeCell="AG55" sqref="AG55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3"/>
      <c r="D9" s="11"/>
      <c r="E9" s="11">
        <v>0.5</v>
      </c>
      <c r="F9" s="11">
        <v>1</v>
      </c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8"/>
      <c r="AK9" s="12"/>
      <c r="AL9" s="103">
        <f t="shared" ref="AL9:AL52" si="0">SUM(C9:AJ9)</f>
        <v>3</v>
      </c>
      <c r="AM9" s="377">
        <f>AL9+AL10</f>
        <v>7</v>
      </c>
      <c r="AN9" s="374">
        <f>SUM(C9:Y10)+AJ9+AJ10</f>
        <v>7</v>
      </c>
    </row>
    <row r="10" spans="1:40" ht="15.95" customHeight="1" thickBot="1" x14ac:dyDescent="0.3">
      <c r="A10" s="5"/>
      <c r="B10" s="236">
        <v>2058</v>
      </c>
      <c r="C10" s="174"/>
      <c r="D10" s="16"/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309"/>
      <c r="AK10" s="10"/>
      <c r="AL10" s="143">
        <f t="shared" si="0"/>
        <v>4</v>
      </c>
      <c r="AM10" s="378"/>
      <c r="AN10" s="376"/>
    </row>
    <row r="11" spans="1:40" ht="15.6" customHeight="1" x14ac:dyDescent="0.25">
      <c r="A11" s="8" t="s">
        <v>20</v>
      </c>
      <c r="B11" s="235" t="s">
        <v>152</v>
      </c>
      <c r="C11" s="175"/>
      <c r="D11" s="13"/>
      <c r="E11" s="14">
        <v>0</v>
      </c>
      <c r="F11" s="14">
        <v>0.5</v>
      </c>
      <c r="G11" s="14"/>
      <c r="H11" s="14"/>
      <c r="I11" s="238">
        <v>1</v>
      </c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284"/>
      <c r="AJ11" s="310"/>
      <c r="AK11" s="12"/>
      <c r="AL11" s="103">
        <f t="shared" si="0"/>
        <v>2.5</v>
      </c>
      <c r="AM11" s="377">
        <f>AL11+AL12</f>
        <v>5.5</v>
      </c>
      <c r="AN11" s="374">
        <f>SUM(C11:Y12)+AJ11+AJ12</f>
        <v>5.5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/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268"/>
      <c r="AJ12" s="309"/>
      <c r="AK12" s="10"/>
      <c r="AL12" s="143">
        <f t="shared" si="0"/>
        <v>3</v>
      </c>
      <c r="AM12" s="379"/>
      <c r="AN12" s="376"/>
    </row>
    <row r="13" spans="1:40" ht="15.6" customHeight="1" x14ac:dyDescent="0.25">
      <c r="A13" s="4" t="s">
        <v>21</v>
      </c>
      <c r="B13" s="235" t="s">
        <v>45</v>
      </c>
      <c r="C13" s="177">
        <v>0</v>
      </c>
      <c r="D13" s="11">
        <v>1</v>
      </c>
      <c r="E13" s="15"/>
      <c r="F13" s="11"/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267"/>
      <c r="AJ13" s="310"/>
      <c r="AK13" s="12"/>
      <c r="AL13" s="103">
        <f t="shared" si="0"/>
        <v>3</v>
      </c>
      <c r="AM13" s="380">
        <f>AL13+AL14</f>
        <v>6.5</v>
      </c>
      <c r="AN13" s="374">
        <f>SUM(C13:Y14)+AJ13+AJ14</f>
        <v>6.5</v>
      </c>
    </row>
    <row r="14" spans="1:40" ht="15.95" customHeight="1" thickBot="1" x14ac:dyDescent="0.3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268"/>
      <c r="AJ14" s="309"/>
      <c r="AK14" s="10"/>
      <c r="AL14" s="143">
        <f t="shared" si="0"/>
        <v>3.5</v>
      </c>
      <c r="AM14" s="378"/>
      <c r="AN14" s="376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284"/>
      <c r="AJ15" s="310"/>
      <c r="AK15" s="12"/>
      <c r="AL15" s="103">
        <f t="shared" si="0"/>
        <v>2</v>
      </c>
      <c r="AM15" s="377">
        <f>AL15+AL16</f>
        <v>4.5</v>
      </c>
      <c r="AN15" s="374">
        <f>SUM(C15:Y16)+AJ15+AJ16</f>
        <v>4.5</v>
      </c>
    </row>
    <row r="16" spans="1:40" ht="15.95" customHeight="1" thickBot="1" x14ac:dyDescent="0.3">
      <c r="A16" s="9"/>
      <c r="B16" s="236">
        <v>1871</v>
      </c>
      <c r="C16" s="176">
        <v>0</v>
      </c>
      <c r="D16" s="19">
        <v>0.5</v>
      </c>
      <c r="E16" s="19"/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285"/>
      <c r="AJ16" s="309"/>
      <c r="AK16" s="10"/>
      <c r="AL16" s="143">
        <f t="shared" si="0"/>
        <v>2.5</v>
      </c>
      <c r="AM16" s="379"/>
      <c r="AN16" s="376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>
        <v>0</v>
      </c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267"/>
      <c r="AJ17" s="310"/>
      <c r="AK17" s="12"/>
      <c r="AL17" s="103">
        <f t="shared" si="0"/>
        <v>1</v>
      </c>
      <c r="AM17" s="380">
        <f>AL17+AL18</f>
        <v>2</v>
      </c>
      <c r="AN17" s="374">
        <f>SUM(C17:Y18)+AJ17+AJ18</f>
        <v>2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7"/>
      <c r="Y18" s="307"/>
      <c r="Z18" s="268"/>
      <c r="AA18" s="268"/>
      <c r="AB18" s="268"/>
      <c r="AC18" s="268"/>
      <c r="AD18" s="268"/>
      <c r="AE18" s="268"/>
      <c r="AF18" s="268"/>
      <c r="AG18" s="268"/>
      <c r="AH18" s="285"/>
      <c r="AI18" s="268"/>
      <c r="AJ18" s="309"/>
      <c r="AK18" s="10"/>
      <c r="AL18" s="143">
        <f t="shared" si="0"/>
        <v>1</v>
      </c>
      <c r="AM18" s="378"/>
      <c r="AN18" s="376"/>
    </row>
    <row r="19" spans="1:40" ht="15.6" customHeight="1" x14ac:dyDescent="0.25">
      <c r="A19" s="8" t="s">
        <v>24</v>
      </c>
      <c r="B19" s="235" t="s">
        <v>91</v>
      </c>
      <c r="C19" s="175"/>
      <c r="D19" s="14"/>
      <c r="E19" s="14"/>
      <c r="F19" s="14"/>
      <c r="G19" s="14"/>
      <c r="H19" s="13"/>
      <c r="I19" s="240">
        <v>1</v>
      </c>
      <c r="J19" s="240">
        <v>1</v>
      </c>
      <c r="K19" s="240"/>
      <c r="L19" s="240"/>
      <c r="M19" s="240"/>
      <c r="N19" s="240"/>
      <c r="O19" s="240"/>
      <c r="P19" s="240"/>
      <c r="Q19" s="292"/>
      <c r="R19" s="295"/>
      <c r="S19" s="295">
        <v>1</v>
      </c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267"/>
      <c r="AJ19" s="310"/>
      <c r="AK19" s="12"/>
      <c r="AL19" s="103">
        <f t="shared" si="0"/>
        <v>3</v>
      </c>
      <c r="AM19" s="377">
        <f>AL19+AL20</f>
        <v>4</v>
      </c>
      <c r="AN19" s="374">
        <f>SUM(C19:Y20)+AJ19+AJ20</f>
        <v>4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>
        <v>0.5</v>
      </c>
      <c r="K20" s="241"/>
      <c r="L20" s="241">
        <v>0</v>
      </c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268"/>
      <c r="AJ20" s="309"/>
      <c r="AK20" s="10"/>
      <c r="AL20" s="143">
        <f t="shared" si="0"/>
        <v>1</v>
      </c>
      <c r="AM20" s="379"/>
      <c r="AN20" s="376"/>
    </row>
    <row r="21" spans="1:40" ht="15.6" customHeight="1" x14ac:dyDescent="0.25">
      <c r="A21" s="4" t="s">
        <v>25</v>
      </c>
      <c r="B21" s="235" t="s">
        <v>303</v>
      </c>
      <c r="C21" s="177"/>
      <c r="D21" s="11"/>
      <c r="E21" s="11"/>
      <c r="F21" s="11"/>
      <c r="G21" s="11"/>
      <c r="H21" s="11"/>
      <c r="I21" s="15"/>
      <c r="J21" s="11"/>
      <c r="K21" s="11"/>
      <c r="L21" s="238"/>
      <c r="M21" s="238"/>
      <c r="N21" s="238">
        <v>1</v>
      </c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267"/>
      <c r="AJ21" s="310"/>
      <c r="AK21" s="12"/>
      <c r="AL21" s="103">
        <f t="shared" si="0"/>
        <v>3</v>
      </c>
      <c r="AM21" s="380">
        <f>AL21+AL22</f>
        <v>4</v>
      </c>
      <c r="AN21" s="374">
        <f>SUM(C21:Y22)+AJ21+AJ22</f>
        <v>3</v>
      </c>
    </row>
    <row r="22" spans="1:40" ht="15.95" customHeight="1" thickBot="1" x14ac:dyDescent="0.3">
      <c r="A22" s="5"/>
      <c r="B22" s="236" t="s">
        <v>363</v>
      </c>
      <c r="C22" s="178"/>
      <c r="D22" s="16">
        <v>0</v>
      </c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>
        <v>1</v>
      </c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309"/>
      <c r="AK22" s="10"/>
      <c r="AL22" s="143">
        <f t="shared" si="0"/>
        <v>1</v>
      </c>
      <c r="AM22" s="378"/>
      <c r="AN22" s="376"/>
    </row>
    <row r="23" spans="1:40" ht="15.6" customHeight="1" x14ac:dyDescent="0.25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>
        <v>0.5</v>
      </c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284"/>
      <c r="AJ23" s="310"/>
      <c r="AK23" s="12"/>
      <c r="AL23" s="103">
        <f t="shared" si="0"/>
        <v>1.5</v>
      </c>
      <c r="AM23" s="377">
        <f>AL23+AL24</f>
        <v>3.5</v>
      </c>
      <c r="AN23" s="374">
        <f>SUM(C23:Y24)+AJ23+AJ24</f>
        <v>2.5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/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268"/>
      <c r="AJ24" s="309"/>
      <c r="AK24" s="10"/>
      <c r="AL24" s="143">
        <f t="shared" si="0"/>
        <v>2</v>
      </c>
      <c r="AM24" s="379"/>
      <c r="AN24" s="376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308"/>
      <c r="AK25" s="12"/>
      <c r="AL25" s="103">
        <f t="shared" si="0"/>
        <v>0</v>
      </c>
      <c r="AM25" s="380">
        <f>AL25+AL26</f>
        <v>2</v>
      </c>
      <c r="AN25" s="374">
        <f>SUM(C25:Y26)+AJ25+AJ26</f>
        <v>1</v>
      </c>
    </row>
    <row r="26" spans="1:40" ht="15.95" customHeight="1" thickBot="1" x14ac:dyDescent="0.3">
      <c r="A26" s="5"/>
      <c r="B26" s="236" t="s">
        <v>367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>
        <v>0</v>
      </c>
      <c r="S26" s="239"/>
      <c r="T26" s="239"/>
      <c r="U26" s="293"/>
      <c r="V26" s="293"/>
      <c r="W26" s="245"/>
      <c r="X26" s="307">
        <v>1</v>
      </c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268"/>
      <c r="AJ26" s="309"/>
      <c r="AK26" s="10"/>
      <c r="AL26" s="143">
        <f t="shared" si="0"/>
        <v>2</v>
      </c>
      <c r="AM26" s="378"/>
      <c r="AN26" s="376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>
        <v>1</v>
      </c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267"/>
      <c r="AJ27" s="310"/>
      <c r="AK27" s="12"/>
      <c r="AL27" s="103">
        <f t="shared" si="0"/>
        <v>2</v>
      </c>
      <c r="AM27" s="377">
        <f>AL27+AL28</f>
        <v>4</v>
      </c>
      <c r="AN27" s="374">
        <f>SUM(C27:Y28)+AJ27+AJ28</f>
        <v>4</v>
      </c>
    </row>
    <row r="28" spans="1:40" ht="15.95" customHeight="1" thickBot="1" x14ac:dyDescent="0.3">
      <c r="A28" s="5"/>
      <c r="B28" s="236" t="s">
        <v>366</v>
      </c>
      <c r="C28" s="176"/>
      <c r="D28" s="19"/>
      <c r="E28" s="19">
        <v>0</v>
      </c>
      <c r="F28" s="19">
        <v>0</v>
      </c>
      <c r="G28" s="19"/>
      <c r="H28" s="19"/>
      <c r="I28" s="19"/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268"/>
      <c r="AJ28" s="311"/>
      <c r="AK28" s="10"/>
      <c r="AL28" s="143">
        <f t="shared" si="0"/>
        <v>2</v>
      </c>
      <c r="AM28" s="379"/>
      <c r="AN28" s="376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/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>
        <v>1</v>
      </c>
      <c r="AA29" s="267">
        <v>1</v>
      </c>
      <c r="AB29" s="267"/>
      <c r="AC29" s="267"/>
      <c r="AD29" s="267"/>
      <c r="AE29" s="267"/>
      <c r="AF29" s="267"/>
      <c r="AG29" s="267">
        <v>0</v>
      </c>
      <c r="AH29" s="284"/>
      <c r="AI29" s="284"/>
      <c r="AJ29" s="308"/>
      <c r="AK29" s="12"/>
      <c r="AL29" s="103">
        <f t="shared" si="0"/>
        <v>2</v>
      </c>
      <c r="AM29" s="380">
        <f>AL29+AL30</f>
        <v>4</v>
      </c>
      <c r="AN29" s="374">
        <f>SUM(C29:Y30)+AJ29+AJ30</f>
        <v>2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>
        <v>1</v>
      </c>
      <c r="R30" s="239"/>
      <c r="S30" s="239"/>
      <c r="T30" s="239"/>
      <c r="U30" s="293"/>
      <c r="V30" s="293">
        <v>0</v>
      </c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285"/>
      <c r="AJ30" s="309"/>
      <c r="AK30" s="10"/>
      <c r="AL30" s="143">
        <f t="shared" si="0"/>
        <v>2</v>
      </c>
      <c r="AM30" s="378"/>
      <c r="AN30" s="376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2"/>
      <c r="Y31" s="312"/>
      <c r="Z31" s="267"/>
      <c r="AA31" s="267">
        <v>1</v>
      </c>
      <c r="AB31" s="267"/>
      <c r="AC31" s="267"/>
      <c r="AD31" s="267"/>
      <c r="AE31" s="267"/>
      <c r="AF31" s="267"/>
      <c r="AG31" s="267"/>
      <c r="AH31" s="267">
        <v>1</v>
      </c>
      <c r="AI31" s="267"/>
      <c r="AJ31" s="308"/>
      <c r="AK31" s="12"/>
      <c r="AL31" s="103">
        <f t="shared" si="0"/>
        <v>3</v>
      </c>
      <c r="AM31" s="377">
        <f>AL31+AL32</f>
        <v>5</v>
      </c>
      <c r="AN31" s="374">
        <f>SUM(C31:Y32)+AJ31+AJ32</f>
        <v>2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/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>
        <v>1</v>
      </c>
      <c r="AF32" s="268"/>
      <c r="AG32" s="268"/>
      <c r="AH32" s="268"/>
      <c r="AI32" s="268"/>
      <c r="AJ32" s="309"/>
      <c r="AK32" s="17"/>
      <c r="AL32" s="143">
        <f t="shared" si="0"/>
        <v>2</v>
      </c>
      <c r="AM32" s="379"/>
      <c r="AN32" s="376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>
        <v>0.5</v>
      </c>
      <c r="S33" s="240"/>
      <c r="T33" s="240"/>
      <c r="U33" s="292"/>
      <c r="V33" s="292"/>
      <c r="W33" s="292">
        <v>1</v>
      </c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284"/>
      <c r="AJ33" s="310"/>
      <c r="AK33" s="12"/>
      <c r="AL33" s="103">
        <f t="shared" si="0"/>
        <v>3</v>
      </c>
      <c r="AM33" s="377">
        <f>AL33+AL34</f>
        <v>4.5</v>
      </c>
      <c r="AN33" s="374">
        <f>SUM(C33:Y34)+AJ33+AJ34</f>
        <v>3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268"/>
      <c r="AJ34" s="309"/>
      <c r="AK34" s="17"/>
      <c r="AL34" s="143">
        <f t="shared" si="0"/>
        <v>1.5</v>
      </c>
      <c r="AM34" s="379"/>
      <c r="AN34" s="376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>
        <v>1</v>
      </c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308"/>
      <c r="AK35" s="12"/>
      <c r="AL35" s="103">
        <f t="shared" si="0"/>
        <v>2</v>
      </c>
      <c r="AM35" s="380">
        <f>AL35+AL36</f>
        <v>2</v>
      </c>
      <c r="AN35" s="374">
        <f>SUM(C35:Y36)+AJ35+AJ36</f>
        <v>2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/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309"/>
      <c r="AK36" s="17"/>
      <c r="AL36" s="143">
        <f t="shared" si="0"/>
        <v>0</v>
      </c>
      <c r="AM36" s="378"/>
      <c r="AN36" s="376"/>
    </row>
    <row r="37" spans="1:40" ht="15.6" customHeight="1" x14ac:dyDescent="0.25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>
        <v>0</v>
      </c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267"/>
      <c r="AJ37" s="308"/>
      <c r="AK37" s="12"/>
      <c r="AL37" s="103">
        <f t="shared" si="0"/>
        <v>1.5</v>
      </c>
      <c r="AM37" s="377">
        <f>AL37+AL38</f>
        <v>3.5</v>
      </c>
      <c r="AN37" s="374">
        <f>SUM(C37:Y38)+AJ37+AJ38</f>
        <v>2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309"/>
      <c r="AK38" s="17"/>
      <c r="AL38" s="143">
        <f t="shared" si="0"/>
        <v>2</v>
      </c>
      <c r="AM38" s="379"/>
      <c r="AN38" s="376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>
        <v>0</v>
      </c>
      <c r="AB39" s="267"/>
      <c r="AC39" s="267"/>
      <c r="AD39" s="267"/>
      <c r="AE39" s="267"/>
      <c r="AF39" s="267"/>
      <c r="AG39" s="267"/>
      <c r="AH39" s="267"/>
      <c r="AI39" s="267"/>
      <c r="AJ39" s="308"/>
      <c r="AL39" s="103">
        <f t="shared" si="0"/>
        <v>2</v>
      </c>
      <c r="AM39" s="377">
        <f>AL39+AL40</f>
        <v>4.5</v>
      </c>
      <c r="AN39" s="374">
        <f>SUM(C39:Y40)+AJ39+AJ40</f>
        <v>3.5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>
        <v>0.5</v>
      </c>
      <c r="O40" s="239"/>
      <c r="P40" s="239"/>
      <c r="Q40" s="239"/>
      <c r="R40" s="18"/>
      <c r="S40" s="243"/>
      <c r="T40" s="243"/>
      <c r="U40" s="291"/>
      <c r="V40" s="291"/>
      <c r="W40" s="291"/>
      <c r="X40" s="268"/>
      <c r="Y40" s="268"/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268"/>
      <c r="AJ40" s="309"/>
      <c r="AL40" s="143">
        <f t="shared" si="0"/>
        <v>2.5</v>
      </c>
      <c r="AM40" s="379"/>
      <c r="AN40" s="376"/>
    </row>
    <row r="41" spans="1:40" ht="15.75" x14ac:dyDescent="0.25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/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267"/>
      <c r="AJ41" s="308"/>
      <c r="AK41" s="12"/>
      <c r="AL41" s="103">
        <f t="shared" si="0"/>
        <v>1.5</v>
      </c>
      <c r="AM41" s="377">
        <f>AL41+AL42</f>
        <v>4.5</v>
      </c>
      <c r="AN41" s="374">
        <f>SUM(C41:Y42)+AJ41+AJ42</f>
        <v>4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309"/>
      <c r="AK42" s="17"/>
      <c r="AL42" s="143">
        <f t="shared" si="0"/>
        <v>3</v>
      </c>
      <c r="AM42" s="379"/>
      <c r="AN42" s="376"/>
    </row>
    <row r="43" spans="1:40" ht="15.75" x14ac:dyDescent="0.25">
      <c r="A43" s="4" t="s">
        <v>36</v>
      </c>
      <c r="B43" s="235" t="s">
        <v>294</v>
      </c>
      <c r="C43" s="225">
        <v>0</v>
      </c>
      <c r="D43" s="238"/>
      <c r="E43" s="238"/>
      <c r="F43" s="238">
        <v>0</v>
      </c>
      <c r="G43" s="238"/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308"/>
      <c r="AL43" s="103">
        <f t="shared" si="0"/>
        <v>1</v>
      </c>
      <c r="AM43" s="381">
        <f>AL43+AL44</f>
        <v>4</v>
      </c>
      <c r="AN43" s="374">
        <f>SUM(C43:Y44)+AJ43+AJ44</f>
        <v>3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>
        <v>0</v>
      </c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/>
      <c r="AI44" s="268"/>
      <c r="AJ44" s="309"/>
      <c r="AL44" s="143">
        <f t="shared" si="0"/>
        <v>3</v>
      </c>
      <c r="AM44" s="382"/>
      <c r="AN44" s="376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>
        <v>0</v>
      </c>
      <c r="AI45" s="267"/>
      <c r="AJ45" s="308"/>
      <c r="AL45" s="103">
        <f t="shared" si="0"/>
        <v>0.5</v>
      </c>
      <c r="AM45" s="381">
        <f>AL45+AL46</f>
        <v>2.5</v>
      </c>
      <c r="AN45" s="374">
        <f>SUM(C45:Y46)+AJ45+AJ46</f>
        <v>1.5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>
        <v>0.5</v>
      </c>
      <c r="AD46" s="268"/>
      <c r="AE46" s="268">
        <v>0.5</v>
      </c>
      <c r="AF46" s="268"/>
      <c r="AG46" s="268"/>
      <c r="AH46" s="268">
        <v>0</v>
      </c>
      <c r="AI46" s="268"/>
      <c r="AJ46" s="309">
        <v>1</v>
      </c>
      <c r="AL46" s="143">
        <f t="shared" si="0"/>
        <v>2</v>
      </c>
      <c r="AM46" s="382"/>
      <c r="AN46" s="376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/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267"/>
      <c r="AJ47" s="308"/>
      <c r="AL47" s="103">
        <f t="shared" si="0"/>
        <v>1</v>
      </c>
      <c r="AM47" s="381">
        <f>AL47+AL48</f>
        <v>4</v>
      </c>
      <c r="AN47" s="374">
        <f>SUM(C47:Y48)+AJ47+AJ48</f>
        <v>3</v>
      </c>
    </row>
    <row r="48" spans="1:40" ht="16.5" thickBot="1" x14ac:dyDescent="0.3">
      <c r="A48" s="5"/>
      <c r="B48" s="236" t="s">
        <v>365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>
        <v>1</v>
      </c>
      <c r="AE48" s="268"/>
      <c r="AF48" s="268"/>
      <c r="AG48" s="268"/>
      <c r="AH48" s="268">
        <v>0</v>
      </c>
      <c r="AI48" s="268"/>
      <c r="AJ48" s="309"/>
      <c r="AL48" s="143">
        <f t="shared" si="0"/>
        <v>3</v>
      </c>
      <c r="AM48" s="382"/>
      <c r="AN48" s="376"/>
    </row>
    <row r="49" spans="1:40" ht="15.75" customHeight="1" x14ac:dyDescent="0.25">
      <c r="A49" s="4" t="s">
        <v>62</v>
      </c>
      <c r="B49" s="235" t="s">
        <v>298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>
        <v>0.5</v>
      </c>
      <c r="AF49" s="267">
        <v>1</v>
      </c>
      <c r="AG49" s="267"/>
      <c r="AH49" s="267"/>
      <c r="AI49" s="267"/>
      <c r="AJ49" s="308"/>
      <c r="AL49" s="103">
        <f t="shared" si="0"/>
        <v>2.5</v>
      </c>
      <c r="AM49" s="372">
        <f>AL49+AL50</f>
        <v>2.5</v>
      </c>
      <c r="AN49" s="374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>
        <v>0</v>
      </c>
      <c r="AB50" s="268"/>
      <c r="AC50" s="268"/>
      <c r="AD50" s="268">
        <v>0</v>
      </c>
      <c r="AE50" s="268"/>
      <c r="AF50" s="268"/>
      <c r="AG50" s="268"/>
      <c r="AH50" s="268">
        <v>0</v>
      </c>
      <c r="AI50" s="268"/>
      <c r="AJ50" s="309"/>
      <c r="AL50" s="143">
        <f t="shared" si="0"/>
        <v>0</v>
      </c>
      <c r="AM50" s="373"/>
      <c r="AN50" s="376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>
        <v>0</v>
      </c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267"/>
      <c r="AJ51" s="308"/>
      <c r="AL51" s="103">
        <f t="shared" si="0"/>
        <v>1</v>
      </c>
      <c r="AM51" s="372">
        <f>AL51+AL52</f>
        <v>3</v>
      </c>
      <c r="AN51" s="374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/>
      <c r="AA52" s="268"/>
      <c r="AB52" s="268"/>
      <c r="AC52" s="268"/>
      <c r="AD52" s="268"/>
      <c r="AE52" s="268"/>
      <c r="AF52" s="268"/>
      <c r="AG52" s="268">
        <v>1</v>
      </c>
      <c r="AH52" s="268"/>
      <c r="AI52" s="268">
        <v>1</v>
      </c>
      <c r="AJ52" s="309"/>
      <c r="AL52" s="143">
        <f t="shared" si="0"/>
        <v>2</v>
      </c>
      <c r="AM52" s="373"/>
      <c r="AN52" s="376"/>
    </row>
    <row r="53" spans="1:40" ht="15.75" x14ac:dyDescent="0.25">
      <c r="A53" s="4" t="s">
        <v>67</v>
      </c>
      <c r="B53" s="235" t="s">
        <v>299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/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>
        <v>0</v>
      </c>
      <c r="AF53" s="267"/>
      <c r="AG53" s="267">
        <v>1</v>
      </c>
      <c r="AH53" s="267"/>
      <c r="AI53" s="267"/>
      <c r="AJ53" s="308">
        <v>1</v>
      </c>
      <c r="AL53" s="103">
        <f t="shared" ref="AL53:AL56" si="1">SUM(C53:AJ53)</f>
        <v>2</v>
      </c>
      <c r="AM53" s="372">
        <f>AL53+AL54</f>
        <v>4</v>
      </c>
      <c r="AN53" s="374">
        <f>SUM(C53:Y54)+AJ53+AJ54</f>
        <v>2</v>
      </c>
    </row>
    <row r="54" spans="1:40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>
        <v>1</v>
      </c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268"/>
      <c r="AJ54" s="309"/>
      <c r="AL54" s="143">
        <f t="shared" si="1"/>
        <v>2</v>
      </c>
      <c r="AM54" s="373"/>
      <c r="AN54" s="376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/>
      <c r="Y55" s="267"/>
      <c r="Z55" s="15"/>
      <c r="AA55" s="267"/>
      <c r="AB55" s="267">
        <v>1</v>
      </c>
      <c r="AC55" s="267"/>
      <c r="AD55" s="267">
        <v>0</v>
      </c>
      <c r="AE55" s="267"/>
      <c r="AF55" s="267"/>
      <c r="AG55" s="267"/>
      <c r="AH55" s="267"/>
      <c r="AI55" s="267"/>
      <c r="AJ55" s="308"/>
      <c r="AL55" s="103">
        <f t="shared" si="1"/>
        <v>1</v>
      </c>
      <c r="AM55" s="372">
        <f>AL55+AL56</f>
        <v>2.5</v>
      </c>
      <c r="AN55" s="374">
        <f>SUM(C55:Y56)+AJ55+AJ56</f>
        <v>1</v>
      </c>
    </row>
    <row r="56" spans="1:40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>
        <v>0.5</v>
      </c>
      <c r="AH56" s="268"/>
      <c r="AI56" s="268"/>
      <c r="AJ56" s="309">
        <v>1</v>
      </c>
      <c r="AL56" s="143">
        <f t="shared" si="1"/>
        <v>1.5</v>
      </c>
      <c r="AM56" s="373"/>
      <c r="AN56" s="376"/>
    </row>
    <row r="57" spans="1:40" ht="15.75" x14ac:dyDescent="0.25">
      <c r="A57" s="4" t="s">
        <v>79</v>
      </c>
      <c r="B57" s="235" t="s">
        <v>295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/>
      <c r="R57" s="238"/>
      <c r="S57" s="238"/>
      <c r="T57" s="242"/>
      <c r="U57" s="290"/>
      <c r="V57" s="290"/>
      <c r="W57" s="290">
        <v>1</v>
      </c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267"/>
      <c r="AJ57" s="308"/>
      <c r="AL57" s="103">
        <f t="shared" ref="AL57:AL60" si="2">SUM(C57:AJ57)</f>
        <v>2</v>
      </c>
      <c r="AM57" s="372">
        <f>AL57+AL58</f>
        <v>4.5</v>
      </c>
      <c r="AN57" s="374">
        <f>SUM(C57:Y58)+AJ57+AJ58</f>
        <v>4.5</v>
      </c>
    </row>
    <row r="58" spans="1:40" ht="16.5" thickBot="1" x14ac:dyDescent="0.3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>
        <v>0</v>
      </c>
      <c r="O58" s="239"/>
      <c r="P58" s="239"/>
      <c r="Q58" s="239">
        <v>1</v>
      </c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268"/>
      <c r="AJ58" s="309"/>
      <c r="AL58" s="143">
        <f t="shared" si="2"/>
        <v>2.5</v>
      </c>
      <c r="AM58" s="373"/>
      <c r="AN58" s="376"/>
    </row>
    <row r="59" spans="1:40" ht="15.75" x14ac:dyDescent="0.25">
      <c r="A59" s="4" t="s">
        <v>80</v>
      </c>
      <c r="B59" s="235" t="s">
        <v>300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/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267"/>
      <c r="AJ59" s="308"/>
      <c r="AL59" s="103">
        <f t="shared" si="2"/>
        <v>0</v>
      </c>
      <c r="AM59" s="372">
        <f>AL59+AL60</f>
        <v>0</v>
      </c>
      <c r="AN59" s="374">
        <f>SUM(C59:Y60)+AJ59+AJ60</f>
        <v>0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268">
        <v>0</v>
      </c>
      <c r="AJ60" s="309"/>
      <c r="AL60" s="143">
        <f t="shared" si="2"/>
        <v>0</v>
      </c>
      <c r="AM60" s="373"/>
      <c r="AN60" s="375"/>
    </row>
    <row r="61" spans="1:40" ht="15.75" x14ac:dyDescent="0.25">
      <c r="A61" s="4" t="s">
        <v>85</v>
      </c>
      <c r="B61" s="235" t="s">
        <v>301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>
        <v>0.5</v>
      </c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267"/>
      <c r="AJ61" s="308">
        <v>0</v>
      </c>
      <c r="AL61" s="103">
        <f t="shared" ref="AL61:AL64" si="3">SUM(C61:AJ61)</f>
        <v>1.5</v>
      </c>
      <c r="AM61" s="372">
        <f>AL61+AL62</f>
        <v>2.5</v>
      </c>
      <c r="AN61" s="374">
        <f>SUM(C61:Y62)+AJ61+AJ62</f>
        <v>1.5</v>
      </c>
    </row>
    <row r="62" spans="1:40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268"/>
      <c r="AJ62" s="309">
        <v>1</v>
      </c>
      <c r="AL62" s="143">
        <f t="shared" si="3"/>
        <v>1</v>
      </c>
      <c r="AM62" s="373"/>
      <c r="AN62" s="376"/>
    </row>
    <row r="63" spans="1:40" ht="15.75" x14ac:dyDescent="0.25">
      <c r="A63" s="4" t="s">
        <v>86</v>
      </c>
      <c r="B63" s="235" t="s">
        <v>296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>
        <v>0</v>
      </c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267"/>
      <c r="AJ63" s="308"/>
      <c r="AL63" s="103">
        <f t="shared" si="3"/>
        <v>1</v>
      </c>
      <c r="AM63" s="372">
        <f>AL63+AL64</f>
        <v>4</v>
      </c>
      <c r="AN63" s="374">
        <f>SUM(C63:Y64)+AJ63+AJ64</f>
        <v>1</v>
      </c>
    </row>
    <row r="64" spans="1:40" ht="16.5" thickBot="1" x14ac:dyDescent="0.3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>
        <v>1</v>
      </c>
      <c r="AA64" s="268"/>
      <c r="AB64" s="268"/>
      <c r="AC64" s="268"/>
      <c r="AD64" s="287"/>
      <c r="AE64" s="268">
        <v>1</v>
      </c>
      <c r="AF64" s="268">
        <v>1</v>
      </c>
      <c r="AG64" s="268"/>
      <c r="AH64" s="268"/>
      <c r="AI64" s="268"/>
      <c r="AJ64" s="309"/>
      <c r="AL64" s="143">
        <f t="shared" si="3"/>
        <v>3</v>
      </c>
      <c r="AM64" s="373"/>
      <c r="AN64" s="376"/>
    </row>
    <row r="65" spans="1:40" ht="15.75" x14ac:dyDescent="0.25">
      <c r="A65" s="4" t="s">
        <v>87</v>
      </c>
      <c r="B65" s="235" t="s">
        <v>327</v>
      </c>
      <c r="C65" s="225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>
        <v>0</v>
      </c>
      <c r="AE65" s="286"/>
      <c r="AF65" s="267"/>
      <c r="AG65" s="267"/>
      <c r="AH65" s="267"/>
      <c r="AI65" s="267">
        <v>1</v>
      </c>
      <c r="AJ65" s="308"/>
      <c r="AL65" s="103">
        <f t="shared" ref="AL65:AL68" si="4">SUM(C65:AJ65)</f>
        <v>1.5</v>
      </c>
      <c r="AM65" s="372">
        <f>AL65+AL66</f>
        <v>4</v>
      </c>
      <c r="AN65" s="374">
        <f>SUM(C65:Y66)+AJ65+AJ66</f>
        <v>2</v>
      </c>
    </row>
    <row r="66" spans="1:40" ht="16.5" thickBot="1" x14ac:dyDescent="0.3">
      <c r="A66" s="5"/>
      <c r="B66" s="236" t="s">
        <v>364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>
        <v>0.5</v>
      </c>
      <c r="X66" s="268"/>
      <c r="Y66" s="268">
        <v>1</v>
      </c>
      <c r="Z66" s="268"/>
      <c r="AA66" s="268"/>
      <c r="AB66" s="268"/>
      <c r="AC66" s="268">
        <v>1</v>
      </c>
      <c r="AD66" s="268"/>
      <c r="AE66" s="287"/>
      <c r="AF66" s="268">
        <v>0</v>
      </c>
      <c r="AG66" s="268"/>
      <c r="AH66" s="268"/>
      <c r="AI66" s="268"/>
      <c r="AJ66" s="309"/>
      <c r="AL66" s="143">
        <f t="shared" si="4"/>
        <v>2.5</v>
      </c>
      <c r="AM66" s="373"/>
      <c r="AN66" s="376"/>
    </row>
    <row r="67" spans="1:40" ht="15.75" x14ac:dyDescent="0.25">
      <c r="A67" s="4" t="s">
        <v>204</v>
      </c>
      <c r="B67" s="235" t="s">
        <v>304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>
        <v>1</v>
      </c>
      <c r="AF67" s="286"/>
      <c r="AG67" s="267"/>
      <c r="AH67" s="267"/>
      <c r="AI67" s="267"/>
      <c r="AJ67" s="308"/>
      <c r="AL67" s="103">
        <f t="shared" si="4"/>
        <v>2</v>
      </c>
      <c r="AM67" s="372">
        <f>AL67+AL68</f>
        <v>3</v>
      </c>
      <c r="AN67" s="374">
        <f>SUM(C67:Y68)+AJ67+AJ68</f>
        <v>0</v>
      </c>
    </row>
    <row r="68" spans="1:40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/>
      <c r="AD68" s="268"/>
      <c r="AE68" s="268"/>
      <c r="AF68" s="287"/>
      <c r="AG68" s="268"/>
      <c r="AH68" s="268"/>
      <c r="AI68" s="268">
        <v>0</v>
      </c>
      <c r="AJ68" s="309"/>
      <c r="AL68" s="143">
        <f t="shared" si="4"/>
        <v>1</v>
      </c>
      <c r="AM68" s="373"/>
      <c r="AN68" s="375"/>
    </row>
    <row r="69" spans="1:40" ht="15.75" x14ac:dyDescent="0.25">
      <c r="A69" s="4" t="s">
        <v>93</v>
      </c>
      <c r="B69" s="235" t="s">
        <v>302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>
        <v>0.5</v>
      </c>
      <c r="AA69" s="267"/>
      <c r="AB69" s="267"/>
      <c r="AC69" s="267"/>
      <c r="AD69" s="267"/>
      <c r="AE69" s="267"/>
      <c r="AF69" s="267"/>
      <c r="AG69" s="286"/>
      <c r="AH69" s="267"/>
      <c r="AI69" s="267"/>
      <c r="AJ69" s="308"/>
      <c r="AL69" s="103">
        <f t="shared" ref="AL69:AL72" si="5">SUM(C69:AJ69)</f>
        <v>0.5</v>
      </c>
      <c r="AM69" s="372">
        <f>AL69+AL70</f>
        <v>2.5</v>
      </c>
      <c r="AN69" s="374">
        <f>SUM(C69:Y70)+AJ69+AJ70</f>
        <v>1</v>
      </c>
    </row>
    <row r="70" spans="1:40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268"/>
      <c r="AJ70" s="309"/>
      <c r="AL70" s="143">
        <f t="shared" si="5"/>
        <v>2</v>
      </c>
      <c r="AM70" s="373"/>
      <c r="AN70" s="376"/>
    </row>
    <row r="71" spans="1:40" ht="15.75" x14ac:dyDescent="0.25">
      <c r="A71" s="4" t="s">
        <v>96</v>
      </c>
      <c r="B71" s="235" t="s">
        <v>297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/>
      <c r="U71" s="290">
        <v>1</v>
      </c>
      <c r="V71" s="290">
        <v>1</v>
      </c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267"/>
      <c r="AJ71" s="308"/>
      <c r="AL71" s="103">
        <f t="shared" si="5"/>
        <v>3</v>
      </c>
      <c r="AM71" s="372">
        <f>AL71+AL72</f>
        <v>5</v>
      </c>
      <c r="AN71" s="374">
        <f>SUM(C71:Y72)+AJ71+AJ72</f>
        <v>5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/>
      <c r="T72" s="243"/>
      <c r="U72" s="291">
        <v>1</v>
      </c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268"/>
      <c r="AJ72" s="309"/>
      <c r="AL72" s="143">
        <f t="shared" si="5"/>
        <v>2</v>
      </c>
      <c r="AM72" s="373"/>
      <c r="AN72" s="375"/>
    </row>
    <row r="73" spans="1:40" ht="15.75" x14ac:dyDescent="0.25">
      <c r="A73" s="4" t="s">
        <v>98</v>
      </c>
      <c r="B73" s="235" t="s">
        <v>369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>
        <v>0</v>
      </c>
      <c r="Y73" s="267"/>
      <c r="Z73" s="267"/>
      <c r="AA73" s="267"/>
      <c r="AB73" s="267">
        <v>1</v>
      </c>
      <c r="AC73" s="267"/>
      <c r="AD73" s="267"/>
      <c r="AE73" s="267"/>
      <c r="AF73" s="267">
        <v>1</v>
      </c>
      <c r="AG73" s="267"/>
      <c r="AH73" s="267"/>
      <c r="AI73" s="286"/>
      <c r="AJ73" s="308"/>
      <c r="AL73" s="103">
        <f t="shared" ref="AL73:AL74" si="6">SUM(C73:AJ73)</f>
        <v>2</v>
      </c>
      <c r="AM73" s="372">
        <f>AL73+AL74</f>
        <v>3</v>
      </c>
      <c r="AN73" s="374">
        <f>SUM(C73:Y74)+AJ73+AJ74</f>
        <v>1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/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287"/>
      <c r="AJ74" s="309">
        <v>1</v>
      </c>
      <c r="AL74" s="143">
        <f t="shared" si="6"/>
        <v>1</v>
      </c>
      <c r="AM74" s="373"/>
      <c r="AN74" s="375"/>
    </row>
    <row r="75" spans="1:40" ht="15.75" x14ac:dyDescent="0.25">
      <c r="A75" s="4" t="s">
        <v>104</v>
      </c>
      <c r="B75" s="235" t="s">
        <v>374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90">
        <v>0</v>
      </c>
      <c r="V75" s="290"/>
      <c r="W75" s="290"/>
      <c r="X75" s="267"/>
      <c r="Y75" s="267"/>
      <c r="Z75" s="267">
        <v>0</v>
      </c>
      <c r="AA75" s="267"/>
      <c r="AB75" s="267"/>
      <c r="AC75" s="267">
        <v>0</v>
      </c>
      <c r="AD75" s="267"/>
      <c r="AE75" s="267"/>
      <c r="AF75" s="267"/>
      <c r="AG75" s="267"/>
      <c r="AH75" s="267"/>
      <c r="AI75" s="267">
        <v>0</v>
      </c>
      <c r="AJ75" s="314"/>
      <c r="AL75" s="103">
        <f t="shared" ref="AL75:AL76" si="7">SUM(C75:AJ75)</f>
        <v>0</v>
      </c>
      <c r="AM75" s="372">
        <f>AL75+AL76</f>
        <v>1</v>
      </c>
      <c r="AN75" s="374">
        <f>SUM(C75:Y76)+AJ75+AJ76</f>
        <v>0</v>
      </c>
    </row>
    <row r="76" spans="1:40" ht="16.5" thickBot="1" x14ac:dyDescent="0.3">
      <c r="A76" s="5"/>
      <c r="B76" s="266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1"/>
      <c r="V76" s="291"/>
      <c r="W76" s="291"/>
      <c r="X76" s="268"/>
      <c r="Y76" s="268">
        <v>0</v>
      </c>
      <c r="Z76" s="268"/>
      <c r="AA76" s="268"/>
      <c r="AB76" s="268"/>
      <c r="AC76" s="268">
        <v>1</v>
      </c>
      <c r="AD76" s="268"/>
      <c r="AE76" s="268"/>
      <c r="AF76" s="268"/>
      <c r="AG76" s="268"/>
      <c r="AH76" s="268"/>
      <c r="AI76" s="268"/>
      <c r="AJ76" s="315"/>
      <c r="AL76" s="143">
        <f t="shared" si="7"/>
        <v>1</v>
      </c>
      <c r="AM76" s="373"/>
      <c r="AN76" s="375"/>
    </row>
    <row r="78" spans="1:40" ht="13.15" customHeight="1" x14ac:dyDescent="0.25">
      <c r="AM78" s="31">
        <f>SUM(AM9:AM74)</f>
        <v>122</v>
      </c>
    </row>
  </sheetData>
  <mergeCells count="68">
    <mergeCell ref="AM57:AM58"/>
    <mergeCell ref="AN57:AN58"/>
    <mergeCell ref="AM59:AM60"/>
    <mergeCell ref="AN59:AN60"/>
    <mergeCell ref="AN55:AN56"/>
    <mergeCell ref="AM55:AM56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41:AM42"/>
    <mergeCell ref="AN41:AN42"/>
    <mergeCell ref="AM43:AM44"/>
    <mergeCell ref="AN43:AN44"/>
    <mergeCell ref="AN39:AN40"/>
    <mergeCell ref="AM39:AM4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75:AM76"/>
    <mergeCell ref="AN75:AN76"/>
    <mergeCell ref="AM73:AM74"/>
    <mergeCell ref="AN73:AN74"/>
    <mergeCell ref="AM69:AM70"/>
    <mergeCell ref="AN69:AN70"/>
    <mergeCell ref="AM71:AM72"/>
    <mergeCell ref="AN71:AN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workbookViewId="0">
      <selection activeCell="D39" sqref="D39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83" t="s">
        <v>1</v>
      </c>
      <c r="D3" s="384" t="s">
        <v>162</v>
      </c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6" t="s">
        <v>164</v>
      </c>
      <c r="Q3" s="386" t="s">
        <v>196</v>
      </c>
      <c r="S3" s="164" t="s">
        <v>199</v>
      </c>
    </row>
    <row r="4" spans="1:20" ht="15.95" customHeight="1" x14ac:dyDescent="0.25">
      <c r="B4" s="168" t="s">
        <v>161</v>
      </c>
      <c r="C4" s="383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7"/>
      <c r="Q4" s="387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58">
        <v>1658</v>
      </c>
      <c r="H5" s="258">
        <v>1658</v>
      </c>
      <c r="I5" s="297">
        <v>1883</v>
      </c>
      <c r="J5" s="297">
        <v>1883</v>
      </c>
      <c r="K5" s="297"/>
      <c r="L5" s="297"/>
      <c r="M5" s="297"/>
      <c r="N5" s="297"/>
      <c r="O5" s="172">
        <f>AVERAGE(D5:N5)</f>
        <v>1731.4285714285713</v>
      </c>
      <c r="Q5" s="227">
        <f>O5-B5</f>
        <v>-326.57142857142867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>
        <v>1883</v>
      </c>
      <c r="J6" s="297">
        <v>1687</v>
      </c>
      <c r="K6" s="297"/>
      <c r="L6" s="297"/>
      <c r="M6" s="297"/>
      <c r="N6" s="297"/>
      <c r="O6" s="172">
        <f>AVERAGE(D6:N6)</f>
        <v>1782.7142857142858</v>
      </c>
      <c r="Q6" s="227">
        <f>O6-B6</f>
        <v>-214.28571428571422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>
        <v>1997</v>
      </c>
      <c r="J7" s="297">
        <v>2058</v>
      </c>
      <c r="K7" s="297">
        <v>2058</v>
      </c>
      <c r="L7" s="297"/>
      <c r="M7" s="297"/>
      <c r="N7" s="297"/>
      <c r="O7" s="172">
        <f>AVERAGE(D7:N7)</f>
        <v>1839.375</v>
      </c>
      <c r="Q7" s="227">
        <f>O7-B7</f>
        <v>-43.625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58">
        <v>1471</v>
      </c>
      <c r="J8" s="297">
        <v>1506</v>
      </c>
      <c r="K8" s="297"/>
      <c r="L8" s="297"/>
      <c r="M8" s="297"/>
      <c r="N8" s="297"/>
      <c r="O8" s="172">
        <f>AVERAGE(D8:N8)</f>
        <v>1735.4285714285713</v>
      </c>
      <c r="Q8" s="227">
        <f>O8-B8</f>
        <v>-135.57142857142867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>
        <v>1413</v>
      </c>
      <c r="G9" s="297"/>
      <c r="H9" s="297"/>
      <c r="I9" s="297"/>
      <c r="J9" s="297"/>
      <c r="K9" s="297"/>
      <c r="L9" s="297"/>
      <c r="M9" s="297"/>
      <c r="N9" s="297"/>
      <c r="O9" s="172">
        <f>AVERAGE(D9:N9)</f>
        <v>1411.3333333333333</v>
      </c>
      <c r="Q9" s="227">
        <f>O9-B9</f>
        <v>-351.66666666666674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>
        <v>1413</v>
      </c>
      <c r="H10" s="297">
        <v>1506</v>
      </c>
      <c r="I10" s="297">
        <v>1687</v>
      </c>
      <c r="J10" s="297"/>
      <c r="K10" s="297"/>
      <c r="L10" s="297"/>
      <c r="M10" s="297"/>
      <c r="N10" s="297"/>
      <c r="O10" s="172">
        <f t="shared" ref="O10:O18" si="0">AVERAGE(D10:N10)</f>
        <v>1707.3333333333333</v>
      </c>
      <c r="Q10" s="227">
        <f t="shared" ref="Q10:Q18" si="1">O10-B10</f>
        <v>-14.666666666666742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303</v>
      </c>
      <c r="D11" s="297">
        <v>1413</v>
      </c>
      <c r="E11" s="297">
        <v>1722</v>
      </c>
      <c r="F11" s="297">
        <v>1871</v>
      </c>
      <c r="G11" s="297">
        <v>1687</v>
      </c>
      <c r="H11" s="297">
        <v>1491</v>
      </c>
      <c r="I11" s="297">
        <v>1379</v>
      </c>
      <c r="J11" s="297"/>
      <c r="K11" s="297"/>
      <c r="L11" s="297"/>
      <c r="M11" s="297"/>
      <c r="N11" s="297"/>
      <c r="O11" s="172">
        <f t="shared" si="0"/>
        <v>1593.8333333333333</v>
      </c>
      <c r="Q11" s="227">
        <f t="shared" si="1"/>
        <v>-103.16666666666674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>
        <v>1997</v>
      </c>
      <c r="I12" s="297">
        <v>1722</v>
      </c>
      <c r="J12" s="297"/>
      <c r="K12" s="297"/>
      <c r="L12" s="297"/>
      <c r="M12" s="297"/>
      <c r="N12" s="297"/>
      <c r="O12" s="172">
        <f t="shared" si="0"/>
        <v>1701</v>
      </c>
      <c r="Q12" s="227">
        <f t="shared" si="1"/>
        <v>14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>
        <v>1458</v>
      </c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1459.3333333333333</v>
      </c>
      <c r="Q13" s="227">
        <f t="shared" si="1"/>
        <v>-152.66666666666674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>
        <v>1722</v>
      </c>
      <c r="J14" s="297">
        <v>1871</v>
      </c>
      <c r="K14" s="297"/>
      <c r="L14" s="297"/>
      <c r="M14" s="297"/>
      <c r="N14" s="297"/>
      <c r="O14" s="172">
        <f t="shared" si="0"/>
        <v>1790.2857142857142</v>
      </c>
      <c r="Q14" s="227">
        <f t="shared" si="1"/>
        <v>284.28571428571422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>
        <v>1266</v>
      </c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172">
        <f t="shared" si="0"/>
        <v>1266</v>
      </c>
      <c r="Q15" s="227">
        <f t="shared" si="1"/>
        <v>-229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>
        <v>1697</v>
      </c>
      <c r="H16" s="297"/>
      <c r="I16" s="297"/>
      <c r="J16" s="297"/>
      <c r="K16" s="297"/>
      <c r="L16" s="297"/>
      <c r="M16" s="297"/>
      <c r="N16" s="297"/>
      <c r="O16" s="172">
        <f t="shared" si="0"/>
        <v>1492.75</v>
      </c>
      <c r="Q16" s="227">
        <f t="shared" si="1"/>
        <v>1.75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>
        <v>1379</v>
      </c>
      <c r="G17" s="297">
        <v>1191</v>
      </c>
      <c r="H17" s="297"/>
      <c r="I17" s="297"/>
      <c r="J17" s="297"/>
      <c r="K17" s="297"/>
      <c r="L17" s="297"/>
      <c r="M17" s="297"/>
      <c r="N17" s="297"/>
      <c r="O17" s="172">
        <f t="shared" si="0"/>
        <v>1350</v>
      </c>
      <c r="Q17" s="227">
        <f t="shared" si="1"/>
        <v>-139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>
        <v>1871</v>
      </c>
      <c r="H19" s="297">
        <v>2058</v>
      </c>
      <c r="I19" s="297"/>
      <c r="J19" s="297"/>
      <c r="K19" s="297"/>
      <c r="L19" s="297"/>
      <c r="M19" s="297"/>
      <c r="N19" s="297"/>
      <c r="O19" s="172">
        <f t="shared" ref="O19:O27" si="2">AVERAGE(D19:N19)</f>
        <v>1698</v>
      </c>
      <c r="Q19" s="227">
        <f>O19-B19</f>
        <v>236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>
        <v>1612</v>
      </c>
      <c r="J20" s="297"/>
      <c r="K20" s="297"/>
      <c r="L20" s="297"/>
      <c r="M20" s="297"/>
      <c r="N20" s="297"/>
      <c r="O20" s="172">
        <f t="shared" si="2"/>
        <v>1515.6666666666667</v>
      </c>
      <c r="Q20" s="227">
        <f>O20-B20</f>
        <v>57.666666666666742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>
        <v>1722</v>
      </c>
      <c r="G21" s="297">
        <v>2058</v>
      </c>
      <c r="H21" s="297">
        <v>1763</v>
      </c>
      <c r="I21" s="297"/>
      <c r="J21" s="297"/>
      <c r="K21" s="297"/>
      <c r="L21" s="297"/>
      <c r="M21" s="297"/>
      <c r="N21" s="297"/>
      <c r="O21" s="172">
        <f t="shared" si="2"/>
        <v>1686.2</v>
      </c>
      <c r="Q21" s="227">
        <f t="shared" ref="Q21:Q25" si="3">O21-B21</f>
        <v>273.20000000000005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294</v>
      </c>
      <c r="D22" s="297">
        <v>1871</v>
      </c>
      <c r="E22" s="297">
        <v>1488</v>
      </c>
      <c r="F22" s="297">
        <v>2058</v>
      </c>
      <c r="G22" s="297">
        <v>1458</v>
      </c>
      <c r="H22" s="297">
        <v>1489</v>
      </c>
      <c r="I22" s="297">
        <v>1697</v>
      </c>
      <c r="J22" s="297"/>
      <c r="K22" s="297"/>
      <c r="L22" s="297"/>
      <c r="M22" s="297"/>
      <c r="N22" s="297"/>
      <c r="O22" s="172">
        <f t="shared" ref="O22" si="4">AVERAGE(D22:N22)</f>
        <v>1676.8333333333333</v>
      </c>
      <c r="Q22" s="227">
        <f t="shared" ref="Q22" si="5">O22-B22</f>
        <v>297.83333333333326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>
        <v>1495</v>
      </c>
      <c r="H24" s="297"/>
      <c r="I24" s="297"/>
      <c r="J24" s="297"/>
      <c r="K24" s="297"/>
      <c r="L24" s="297"/>
      <c r="M24" s="297"/>
      <c r="N24" s="297"/>
      <c r="O24" s="250">
        <f t="shared" si="2"/>
        <v>1510</v>
      </c>
      <c r="Q24" s="227">
        <f t="shared" si="3"/>
        <v>244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298</v>
      </c>
      <c r="D25" s="297">
        <v>1413</v>
      </c>
      <c r="E25" s="297">
        <v>1488</v>
      </c>
      <c r="F25" s="297">
        <v>1489</v>
      </c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1463.3333333333333</v>
      </c>
      <c r="Q25" s="227">
        <f t="shared" si="3"/>
        <v>272.33333333333326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>
        <v>1312</v>
      </c>
      <c r="H26" s="297"/>
      <c r="I26" s="297"/>
      <c r="J26" s="297"/>
      <c r="K26" s="297"/>
      <c r="L26" s="297"/>
      <c r="M26" s="297"/>
      <c r="N26" s="297"/>
      <c r="O26" s="172">
        <f t="shared" si="2"/>
        <v>1427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299</v>
      </c>
      <c r="D27" s="297">
        <v>1413</v>
      </c>
      <c r="E27" s="297">
        <v>1489</v>
      </c>
      <c r="F27" s="297">
        <v>1491</v>
      </c>
      <c r="G27" s="297"/>
      <c r="H27" s="297"/>
      <c r="I27" s="297"/>
      <c r="J27" s="297"/>
      <c r="K27" s="297"/>
      <c r="L27" s="297"/>
      <c r="M27" s="297"/>
      <c r="N27" s="297"/>
      <c r="O27" s="172">
        <f t="shared" si="2"/>
        <v>1464.3333333333333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>
        <v>1495</v>
      </c>
      <c r="G28" s="297"/>
      <c r="H28" s="297"/>
      <c r="I28" s="297"/>
      <c r="J28" s="297"/>
      <c r="K28" s="297"/>
      <c r="L28" s="297"/>
      <c r="M28" s="297"/>
      <c r="N28" s="297"/>
      <c r="O28" s="172">
        <f t="shared" ref="O28:O31" si="6">AVERAGE(D28:N28)</f>
        <v>1548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295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>
        <v>1191</v>
      </c>
      <c r="J29" s="297">
        <v>1458</v>
      </c>
      <c r="K29" s="297"/>
      <c r="L29" s="297"/>
      <c r="M29" s="297"/>
      <c r="N29" s="297"/>
      <c r="O29" s="172">
        <f t="shared" si="6"/>
        <v>1417.7142857142858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300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6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301</v>
      </c>
      <c r="D31" s="297">
        <v>1324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>
        <f t="shared" si="6"/>
        <v>1324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296</v>
      </c>
      <c r="D32" s="297">
        <v>1191</v>
      </c>
      <c r="E32" s="297">
        <v>1489</v>
      </c>
      <c r="F32" s="297">
        <v>1458</v>
      </c>
      <c r="G32" s="297"/>
      <c r="H32" s="297"/>
      <c r="I32" s="297"/>
      <c r="J32" s="297"/>
      <c r="K32" s="297"/>
      <c r="L32" s="297"/>
      <c r="M32" s="297"/>
      <c r="N32" s="297"/>
      <c r="O32" s="172">
        <f t="shared" ref="O32:O36" si="7">AVERAGE(D32:N32)</f>
        <v>1379.3333333333333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327</v>
      </c>
      <c r="D33" s="297">
        <v>1324</v>
      </c>
      <c r="E33" s="297">
        <v>1491</v>
      </c>
      <c r="F33" s="297"/>
      <c r="G33" s="297"/>
      <c r="H33" s="297"/>
      <c r="I33" s="297"/>
      <c r="J33" s="297"/>
      <c r="K33" s="297"/>
      <c r="L33" s="297"/>
      <c r="M33" s="297"/>
      <c r="N33" s="297"/>
      <c r="O33" s="172">
        <f t="shared" si="7"/>
        <v>1407.5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304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7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302</v>
      </c>
      <c r="D35" s="297">
        <v>1495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>
        <f t="shared" si="7"/>
        <v>1495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297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>
        <v>1266</v>
      </c>
      <c r="J36" s="297">
        <v>1491</v>
      </c>
      <c r="K36" s="297"/>
      <c r="L36" s="297"/>
      <c r="M36" s="297"/>
      <c r="N36" s="297"/>
      <c r="O36" s="172">
        <f t="shared" si="7"/>
        <v>1417.1428571428571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369</v>
      </c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 t="e">
        <f t="shared" ref="O37" si="8">AVERAGE(D37:N37)</f>
        <v>#DIV/0!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374</v>
      </c>
      <c r="D38" s="297">
        <v>1324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172">
        <f t="shared" ref="O38" si="9">AVERAGE(D38:N38)</f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30"/>
      <c r="C12" s="3"/>
      <c r="G12" s="330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2">
        <f>SUM(C9:C13)</f>
        <v>3600</v>
      </c>
      <c r="G14" s="25" t="s">
        <v>59</v>
      </c>
      <c r="H14" s="282">
        <f>SUM(H9:H11)</f>
        <v>2100</v>
      </c>
      <c r="K14" s="25" t="s">
        <v>59</v>
      </c>
      <c r="L14" s="282">
        <f>SUM(L9:L12)</f>
        <v>1600</v>
      </c>
    </row>
    <row r="16" spans="1:12" x14ac:dyDescent="0.3">
      <c r="I16" s="269" t="s">
        <v>73</v>
      </c>
    </row>
    <row r="17" spans="9:9" x14ac:dyDescent="0.3">
      <c r="I17" s="283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8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90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9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91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34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158">
        <v>110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303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13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294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298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299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295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300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296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304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302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297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301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327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369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374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/>
    <row r="50" spans="1:18" ht="14.45" customHeight="1" x14ac:dyDescent="0.25">
      <c r="A50" s="78" t="s">
        <v>124</v>
      </c>
      <c r="B50" s="77" t="s">
        <v>40</v>
      </c>
      <c r="C50" s="77"/>
      <c r="D50" s="78"/>
      <c r="E50" s="78"/>
      <c r="F50" s="78"/>
      <c r="G50" s="77"/>
      <c r="H50" s="77"/>
      <c r="I50" s="77"/>
      <c r="J50" s="77"/>
      <c r="K50" s="78"/>
      <c r="L50" s="78"/>
      <c r="M50" s="134"/>
      <c r="N50" s="78"/>
      <c r="O50" s="161"/>
      <c r="P50" s="206"/>
      <c r="Q50" s="204">
        <v>2164</v>
      </c>
      <c r="R50" s="206"/>
    </row>
    <row r="51" spans="1:18" ht="14.45" customHeight="1" x14ac:dyDescent="0.25">
      <c r="A51" s="78" t="s">
        <v>125</v>
      </c>
      <c r="B51" s="132" t="s">
        <v>118</v>
      </c>
      <c r="C51" s="132"/>
      <c r="D51" s="145"/>
      <c r="E51" s="145"/>
      <c r="F51" s="145"/>
      <c r="G51" s="132"/>
      <c r="H51" s="132"/>
      <c r="I51" s="132"/>
      <c r="J51" s="132"/>
      <c r="K51" s="145"/>
      <c r="L51" s="145"/>
      <c r="M51" s="145"/>
      <c r="N51" s="78">
        <v>2158</v>
      </c>
      <c r="O51" s="161"/>
      <c r="P51" s="206"/>
      <c r="Q51" s="206"/>
      <c r="R51" s="206"/>
    </row>
    <row r="52" spans="1:18" ht="14.45" customHeight="1" x14ac:dyDescent="0.25">
      <c r="A52" s="78" t="s">
        <v>126</v>
      </c>
      <c r="B52" s="77" t="s">
        <v>82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4">
        <v>2154</v>
      </c>
      <c r="Q52" s="206"/>
      <c r="R52" s="206"/>
    </row>
    <row r="53" spans="1:18" ht="14.45" customHeight="1" x14ac:dyDescent="0.25">
      <c r="A53" s="78" t="s">
        <v>127</v>
      </c>
      <c r="B53" s="77" t="s">
        <v>77</v>
      </c>
      <c r="C53" s="77"/>
      <c r="D53" s="78"/>
      <c r="E53" s="78"/>
      <c r="F53" s="78"/>
      <c r="G53" s="77"/>
      <c r="H53" s="77"/>
      <c r="I53" s="77"/>
      <c r="J53" s="77"/>
      <c r="K53" s="78"/>
      <c r="L53" s="78"/>
      <c r="M53" s="78"/>
      <c r="N53" s="78"/>
      <c r="O53" s="161"/>
      <c r="P53" s="206"/>
      <c r="Q53" s="206"/>
      <c r="R53" s="204">
        <v>2125</v>
      </c>
    </row>
    <row r="54" spans="1:18" ht="14.45" customHeight="1" x14ac:dyDescent="0.25">
      <c r="A54" s="78" t="s">
        <v>128</v>
      </c>
      <c r="B54" s="132" t="s">
        <v>120</v>
      </c>
      <c r="C54" s="132"/>
      <c r="D54" s="145"/>
      <c r="E54" s="145"/>
      <c r="F54" s="145"/>
      <c r="G54" s="198">
        <v>2069</v>
      </c>
      <c r="H54" s="198">
        <v>1959</v>
      </c>
      <c r="I54" s="132"/>
      <c r="J54" s="198">
        <v>1929</v>
      </c>
      <c r="K54" s="145">
        <v>1758</v>
      </c>
      <c r="L54" s="145">
        <v>1764</v>
      </c>
      <c r="M54" s="231">
        <v>1775</v>
      </c>
      <c r="N54" s="78">
        <v>1726</v>
      </c>
      <c r="O54" s="161"/>
      <c r="P54" s="206"/>
      <c r="Q54" s="206"/>
      <c r="R54" s="206"/>
    </row>
    <row r="55" spans="1:18" ht="14.45" customHeight="1" x14ac:dyDescent="0.25">
      <c r="A55" s="78" t="s">
        <v>129</v>
      </c>
      <c r="B55" s="87" t="s">
        <v>92</v>
      </c>
      <c r="C55" s="87"/>
      <c r="D55" s="146"/>
      <c r="E55" s="146"/>
      <c r="F55" s="146"/>
      <c r="G55" s="87"/>
      <c r="H55" s="87"/>
      <c r="I55" s="87"/>
      <c r="J55" s="87"/>
      <c r="K55" s="146"/>
      <c r="L55" s="146"/>
      <c r="M55" s="146"/>
      <c r="N55" s="146"/>
      <c r="O55" s="219"/>
      <c r="P55" s="204">
        <v>2065</v>
      </c>
      <c r="Q55" s="203"/>
      <c r="R55" s="203"/>
    </row>
    <row r="56" spans="1:18" ht="14.45" customHeight="1" x14ac:dyDescent="0.25">
      <c r="A56" s="78" t="s">
        <v>134</v>
      </c>
      <c r="B56" s="77" t="s">
        <v>39</v>
      </c>
      <c r="C56" s="77"/>
      <c r="D56" s="78"/>
      <c r="E56" s="78">
        <v>2055</v>
      </c>
      <c r="F56" s="78">
        <v>2079</v>
      </c>
      <c r="G56" s="77"/>
      <c r="H56" s="77"/>
      <c r="I56" s="77"/>
      <c r="J56" s="77"/>
      <c r="K56" s="78"/>
      <c r="L56" s="78">
        <v>2124</v>
      </c>
      <c r="M56" s="78"/>
      <c r="N56" s="78"/>
      <c r="O56" s="161"/>
      <c r="P56" s="206"/>
      <c r="Q56" s="206"/>
      <c r="R56" s="204">
        <v>2111</v>
      </c>
    </row>
    <row r="57" spans="1:18" ht="14.45" customHeight="1" x14ac:dyDescent="0.25">
      <c r="A57" s="78" t="s">
        <v>140</v>
      </c>
      <c r="B57" s="87" t="s">
        <v>41</v>
      </c>
      <c r="C57" s="87"/>
      <c r="D57" s="146"/>
      <c r="E57" s="146"/>
      <c r="F57" s="146"/>
      <c r="G57" s="87"/>
      <c r="H57" s="87">
        <v>2034</v>
      </c>
      <c r="I57" s="87"/>
      <c r="J57" s="87"/>
      <c r="K57" s="146"/>
      <c r="L57" s="146">
        <v>2066</v>
      </c>
      <c r="M57" s="146">
        <v>2067</v>
      </c>
      <c r="N57" s="146"/>
      <c r="O57" s="219"/>
      <c r="P57" s="203"/>
      <c r="Q57" s="204">
        <v>2079</v>
      </c>
      <c r="R57" s="204">
        <v>2046</v>
      </c>
    </row>
    <row r="58" spans="1:18" ht="14.45" customHeight="1" x14ac:dyDescent="0.25">
      <c r="A58" s="78" t="s">
        <v>147</v>
      </c>
      <c r="B58" s="77" t="s">
        <v>43</v>
      </c>
      <c r="C58" s="77"/>
      <c r="D58" s="78"/>
      <c r="E58" s="78"/>
      <c r="F58" s="78"/>
      <c r="G58" s="77"/>
      <c r="H58" s="77"/>
      <c r="I58" s="77"/>
      <c r="J58" s="77"/>
      <c r="K58" s="78"/>
      <c r="L58" s="78"/>
      <c r="M58" s="78"/>
      <c r="N58" s="78"/>
      <c r="O58" s="161"/>
      <c r="P58" s="206"/>
      <c r="Q58" s="204">
        <v>2009</v>
      </c>
      <c r="R58" s="206"/>
    </row>
    <row r="59" spans="1:18" ht="14.45" customHeight="1" x14ac:dyDescent="0.25">
      <c r="A59" s="78" t="s">
        <v>150</v>
      </c>
      <c r="B59" s="87" t="s">
        <v>95</v>
      </c>
      <c r="C59" s="87"/>
      <c r="D59" s="146"/>
      <c r="E59" s="146"/>
      <c r="F59" s="146"/>
      <c r="G59" s="87">
        <v>1969</v>
      </c>
      <c r="H59" s="87"/>
      <c r="I59" s="87"/>
      <c r="J59" s="87"/>
      <c r="K59" s="146"/>
      <c r="L59" s="146"/>
      <c r="M59" s="146"/>
      <c r="N59" s="146">
        <v>1991</v>
      </c>
      <c r="O59" s="219"/>
      <c r="P59" s="233">
        <v>2072</v>
      </c>
      <c r="Q59" s="233"/>
      <c r="R59" s="233"/>
    </row>
    <row r="60" spans="1:18" ht="14.45" customHeight="1" x14ac:dyDescent="0.25">
      <c r="A60" s="78" t="s">
        <v>153</v>
      </c>
      <c r="B60" s="132" t="s">
        <v>119</v>
      </c>
      <c r="C60" s="132"/>
      <c r="D60" s="145"/>
      <c r="E60" s="145"/>
      <c r="F60" s="145"/>
      <c r="G60" s="132"/>
      <c r="H60" s="132"/>
      <c r="I60" s="132"/>
      <c r="J60" s="132"/>
      <c r="K60" s="145"/>
      <c r="L60" s="145"/>
      <c r="M60" s="145"/>
      <c r="N60" s="78">
        <v>1968</v>
      </c>
      <c r="O60" s="161"/>
      <c r="P60" s="206"/>
      <c r="Q60" s="203"/>
      <c r="R60" s="203"/>
    </row>
    <row r="61" spans="1:18" ht="14.45" customHeight="1" x14ac:dyDescent="0.25">
      <c r="A61" s="78" t="s">
        <v>155</v>
      </c>
      <c r="B61" s="87" t="s">
        <v>83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1962</v>
      </c>
      <c r="Q61" s="208"/>
      <c r="R61" s="208"/>
    </row>
    <row r="62" spans="1:18" ht="14.45" customHeight="1" x14ac:dyDescent="0.25">
      <c r="A62" s="78" t="s">
        <v>158</v>
      </c>
      <c r="B62" s="87" t="s">
        <v>47</v>
      </c>
      <c r="C62" s="87"/>
      <c r="D62" s="146"/>
      <c r="E62" s="146"/>
      <c r="F62" s="146"/>
      <c r="G62" s="87"/>
      <c r="H62" s="87"/>
      <c r="I62" s="87"/>
      <c r="J62" s="87"/>
      <c r="K62" s="146"/>
      <c r="L62" s="146"/>
      <c r="M62" s="146"/>
      <c r="N62" s="146"/>
      <c r="O62" s="219"/>
      <c r="P62" s="204">
        <v>1940</v>
      </c>
      <c r="Q62" s="204">
        <v>1918</v>
      </c>
      <c r="R62" s="204">
        <v>1899</v>
      </c>
    </row>
    <row r="63" spans="1:18" ht="14.45" customHeight="1" x14ac:dyDescent="0.25">
      <c r="A63" s="78" t="s">
        <v>159</v>
      </c>
      <c r="B63" s="77" t="s">
        <v>44</v>
      </c>
      <c r="C63" s="77"/>
      <c r="D63" s="78"/>
      <c r="E63" s="78"/>
      <c r="F63" s="78"/>
      <c r="G63" s="77"/>
      <c r="H63" s="77"/>
      <c r="I63" s="77"/>
      <c r="J63" s="77">
        <v>1927</v>
      </c>
      <c r="K63" s="78"/>
      <c r="L63" s="78"/>
      <c r="M63" s="78"/>
      <c r="N63" s="78"/>
      <c r="O63" s="161"/>
      <c r="P63" s="206"/>
      <c r="Q63" s="204">
        <v>1999</v>
      </c>
      <c r="R63" s="206"/>
    </row>
    <row r="64" spans="1:18" ht="14.45" customHeight="1" x14ac:dyDescent="0.25">
      <c r="A64" s="78" t="s">
        <v>165</v>
      </c>
      <c r="B64" s="77" t="s">
        <v>42</v>
      </c>
      <c r="C64" s="77"/>
      <c r="D64" s="78"/>
      <c r="E64" s="78"/>
      <c r="F64" s="78"/>
      <c r="G64" s="77"/>
      <c r="H64" s="77">
        <v>1904</v>
      </c>
      <c r="I64" s="77"/>
      <c r="J64" s="77"/>
      <c r="K64" s="78"/>
      <c r="L64" s="78"/>
      <c r="M64" s="78"/>
      <c r="N64" s="78"/>
      <c r="O64" s="161"/>
      <c r="P64" s="206"/>
      <c r="Q64" s="204">
        <v>2040</v>
      </c>
      <c r="R64" s="206"/>
    </row>
    <row r="65" spans="1:18" ht="14.45" customHeight="1" x14ac:dyDescent="0.25">
      <c r="A65" s="78" t="s">
        <v>193</v>
      </c>
      <c r="B65" s="77" t="s">
        <v>208</v>
      </c>
      <c r="C65" s="77"/>
      <c r="D65" s="78"/>
      <c r="E65" s="231">
        <v>1854</v>
      </c>
      <c r="F65" s="78">
        <v>1674</v>
      </c>
      <c r="G65" s="77"/>
      <c r="H65" s="87"/>
      <c r="I65" s="87"/>
      <c r="J65" s="87"/>
      <c r="K65" s="77"/>
      <c r="L65" s="77"/>
      <c r="M65" s="77"/>
      <c r="N65" s="77"/>
      <c r="P65" s="207"/>
      <c r="Q65" s="207"/>
      <c r="R65" s="207"/>
    </row>
    <row r="66" spans="1:18" ht="14.45" customHeight="1" x14ac:dyDescent="0.25">
      <c r="A66" s="78" t="s">
        <v>194</v>
      </c>
      <c r="B66" s="77" t="s">
        <v>222</v>
      </c>
      <c r="C66" s="77"/>
      <c r="D66" s="78"/>
      <c r="E66" s="78">
        <v>1842</v>
      </c>
      <c r="F66" s="78"/>
      <c r="G66" s="77"/>
      <c r="H66" s="77"/>
      <c r="I66" s="77"/>
      <c r="J66" s="77"/>
      <c r="K66" s="77"/>
      <c r="L66" s="77"/>
      <c r="M66" s="77"/>
      <c r="N66" s="77"/>
      <c r="P66" s="205"/>
      <c r="Q66" s="205"/>
      <c r="R66" s="205"/>
    </row>
    <row r="67" spans="1:18" ht="14.45" customHeight="1" x14ac:dyDescent="0.25">
      <c r="A67" s="78" t="s">
        <v>198</v>
      </c>
      <c r="B67" s="77" t="s">
        <v>66</v>
      </c>
      <c r="C67" s="77"/>
      <c r="D67" s="78"/>
      <c r="E67" s="78"/>
      <c r="F67" s="78"/>
      <c r="G67" s="77"/>
      <c r="H67" s="77"/>
      <c r="I67" s="77"/>
      <c r="J67" s="77"/>
      <c r="K67" s="78"/>
      <c r="L67" s="78"/>
      <c r="M67" s="78"/>
      <c r="N67" s="78"/>
      <c r="O67" s="161"/>
      <c r="P67" s="204">
        <v>1832</v>
      </c>
      <c r="Q67" s="204">
        <v>1648</v>
      </c>
      <c r="R67" s="208"/>
    </row>
    <row r="68" spans="1:18" ht="14.45" customHeight="1" x14ac:dyDescent="0.25">
      <c r="A68" s="78" t="s">
        <v>205</v>
      </c>
      <c r="B68" s="77" t="s">
        <v>97</v>
      </c>
      <c r="C68" s="77"/>
      <c r="D68" s="78"/>
      <c r="E68" s="78"/>
      <c r="F68" s="78"/>
      <c r="G68" s="77"/>
      <c r="H68" s="77"/>
      <c r="I68" s="77">
        <v>1780</v>
      </c>
      <c r="J68" s="77"/>
      <c r="K68" s="77"/>
      <c r="L68" s="77"/>
      <c r="M68" s="77"/>
      <c r="N68" s="77"/>
      <c r="P68" s="204" t="s">
        <v>16</v>
      </c>
      <c r="Q68" s="207"/>
      <c r="R68" s="207"/>
    </row>
    <row r="69" spans="1:18" ht="14.45" customHeight="1" x14ac:dyDescent="0.25">
      <c r="A69" s="78" t="s">
        <v>206</v>
      </c>
      <c r="B69" s="87" t="s">
        <v>46</v>
      </c>
      <c r="C69" s="87"/>
      <c r="D69" s="146">
        <v>1770</v>
      </c>
      <c r="E69" s="146"/>
      <c r="F69" s="146">
        <v>1809</v>
      </c>
      <c r="G69" s="87"/>
      <c r="H69" s="87">
        <v>1818</v>
      </c>
      <c r="I69" s="87">
        <v>1883</v>
      </c>
      <c r="J69" s="87">
        <v>1870</v>
      </c>
      <c r="K69" s="146">
        <v>1909</v>
      </c>
      <c r="L69" s="202">
        <v>1913</v>
      </c>
      <c r="M69" s="146"/>
      <c r="N69" s="146"/>
      <c r="O69" s="219"/>
      <c r="P69" s="203"/>
      <c r="Q69" s="204">
        <v>1983</v>
      </c>
      <c r="R69" s="204">
        <v>1994</v>
      </c>
    </row>
    <row r="70" spans="1:18" ht="14.45" customHeight="1" x14ac:dyDescent="0.25">
      <c r="A70" s="78" t="s">
        <v>207</v>
      </c>
      <c r="B70" s="77" t="s">
        <v>53</v>
      </c>
      <c r="C70" s="77"/>
      <c r="D70" s="231">
        <v>1763</v>
      </c>
      <c r="E70" s="78"/>
      <c r="F70" s="78"/>
      <c r="G70" s="77"/>
      <c r="H70" s="77"/>
      <c r="I70" s="77"/>
      <c r="J70" s="77"/>
      <c r="K70" s="78"/>
      <c r="L70" s="78"/>
      <c r="M70" s="78"/>
      <c r="N70" s="78"/>
      <c r="O70" s="161"/>
      <c r="P70" s="204">
        <v>1699</v>
      </c>
      <c r="Q70" s="204">
        <v>1653</v>
      </c>
      <c r="R70" s="206"/>
    </row>
    <row r="71" spans="1:18" ht="14.45" customHeight="1" x14ac:dyDescent="0.25">
      <c r="A71" s="78" t="s">
        <v>211</v>
      </c>
      <c r="B71" s="87" t="s">
        <v>48</v>
      </c>
      <c r="C71" s="87"/>
      <c r="D71" s="146"/>
      <c r="E71" s="146"/>
      <c r="F71" s="146"/>
      <c r="G71" s="87"/>
      <c r="H71" s="87"/>
      <c r="I71" s="87"/>
      <c r="J71" s="87"/>
      <c r="K71" s="146"/>
      <c r="L71" s="146"/>
      <c r="M71" s="146"/>
      <c r="N71" s="146"/>
      <c r="O71" s="219"/>
      <c r="P71" s="203"/>
      <c r="Q71" s="204">
        <v>1754</v>
      </c>
      <c r="R71" s="204">
        <v>1835</v>
      </c>
    </row>
    <row r="72" spans="1:18" ht="14.45" customHeight="1" x14ac:dyDescent="0.25">
      <c r="A72" s="78" t="s">
        <v>227</v>
      </c>
      <c r="B72" s="87" t="s">
        <v>210</v>
      </c>
      <c r="C72" s="87"/>
      <c r="D72" s="146"/>
      <c r="E72" s="146">
        <v>1726</v>
      </c>
      <c r="F72" s="231">
        <v>1814</v>
      </c>
      <c r="G72" s="87">
        <v>1578</v>
      </c>
      <c r="H72" s="81"/>
      <c r="I72" s="81"/>
      <c r="J72" s="81"/>
      <c r="K72" s="77"/>
      <c r="L72" s="77"/>
      <c r="M72" s="77"/>
      <c r="N72" s="77"/>
      <c r="P72" s="207"/>
      <c r="Q72" s="207"/>
      <c r="R72" s="207"/>
    </row>
    <row r="73" spans="1:18" ht="14.45" customHeight="1" x14ac:dyDescent="0.25">
      <c r="A73" s="78" t="s">
        <v>228</v>
      </c>
      <c r="B73" s="77" t="s">
        <v>139</v>
      </c>
      <c r="C73" s="77"/>
      <c r="D73" s="78"/>
      <c r="E73" s="78"/>
      <c r="F73" s="78">
        <v>1716</v>
      </c>
      <c r="G73" s="77">
        <v>1709</v>
      </c>
      <c r="H73" s="77"/>
      <c r="I73" s="77"/>
      <c r="J73" s="77"/>
      <c r="K73" s="78">
        <v>1769</v>
      </c>
      <c r="L73" s="78">
        <v>1768</v>
      </c>
      <c r="M73" s="78">
        <v>1785</v>
      </c>
      <c r="N73" s="78">
        <v>1795</v>
      </c>
      <c r="O73" s="161"/>
      <c r="P73" s="206"/>
      <c r="Q73" s="206"/>
      <c r="R73" s="206"/>
    </row>
    <row r="74" spans="1:18" ht="14.45" customHeight="1" x14ac:dyDescent="0.25">
      <c r="A74" s="78" t="s">
        <v>229</v>
      </c>
      <c r="B74" s="132" t="s">
        <v>121</v>
      </c>
      <c r="C74" s="132"/>
      <c r="D74" s="145"/>
      <c r="E74" s="145"/>
      <c r="F74" s="145"/>
      <c r="G74" s="132"/>
      <c r="H74" s="132"/>
      <c r="I74" s="132"/>
      <c r="J74" s="132"/>
      <c r="K74" s="145"/>
      <c r="L74" s="145"/>
      <c r="M74" s="145"/>
      <c r="N74" s="78">
        <v>1714</v>
      </c>
      <c r="O74" s="161"/>
      <c r="P74" s="206"/>
      <c r="Q74" s="206"/>
      <c r="R74" s="206"/>
    </row>
    <row r="75" spans="1:18" x14ac:dyDescent="0.25">
      <c r="A75" s="78" t="s">
        <v>230</v>
      </c>
      <c r="B75" s="87" t="s">
        <v>149</v>
      </c>
      <c r="C75" s="87"/>
      <c r="D75" s="146"/>
      <c r="E75" s="146"/>
      <c r="F75" s="146"/>
      <c r="G75" s="87"/>
      <c r="H75" s="199">
        <v>1686</v>
      </c>
      <c r="I75" s="199">
        <v>1615</v>
      </c>
      <c r="J75" s="199">
        <v>1525</v>
      </c>
      <c r="K75" s="190">
        <v>1334</v>
      </c>
      <c r="L75" s="135"/>
      <c r="M75" s="135"/>
      <c r="N75" s="135"/>
      <c r="O75" s="221"/>
      <c r="P75" s="208"/>
      <c r="Q75" s="208"/>
      <c r="R75" s="208"/>
    </row>
    <row r="76" spans="1:18" x14ac:dyDescent="0.25">
      <c r="A76" s="78" t="s">
        <v>231</v>
      </c>
      <c r="B76" s="77" t="s">
        <v>76</v>
      </c>
      <c r="C76" s="77"/>
      <c r="D76" s="78"/>
      <c r="E76" s="78"/>
      <c r="F76" s="78"/>
      <c r="G76" s="77"/>
      <c r="H76" s="77"/>
      <c r="I76" s="77"/>
      <c r="J76" s="77"/>
      <c r="K76" s="78"/>
      <c r="L76" s="78"/>
      <c r="M76" s="78"/>
      <c r="N76" s="78"/>
      <c r="O76" s="161"/>
      <c r="P76" s="206"/>
      <c r="Q76" s="206"/>
      <c r="R76" s="204">
        <v>1672</v>
      </c>
    </row>
    <row r="77" spans="1:18" x14ac:dyDescent="0.25">
      <c r="A77" s="78" t="s">
        <v>232</v>
      </c>
      <c r="B77" s="87" t="s">
        <v>54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200">
        <v>1627</v>
      </c>
      <c r="N77" s="146">
        <v>1624</v>
      </c>
      <c r="O77" s="219"/>
      <c r="P77" s="204">
        <v>1582</v>
      </c>
      <c r="Q77" s="204">
        <v>1572</v>
      </c>
      <c r="R77" s="204" t="s">
        <v>16</v>
      </c>
    </row>
    <row r="78" spans="1:18" x14ac:dyDescent="0.25">
      <c r="A78" s="78" t="s">
        <v>244</v>
      </c>
      <c r="B78" s="87" t="s">
        <v>84</v>
      </c>
      <c r="C78" s="87"/>
      <c r="D78" s="146"/>
      <c r="E78" s="146"/>
      <c r="F78" s="146"/>
      <c r="G78" s="87"/>
      <c r="H78" s="87"/>
      <c r="I78" s="87"/>
      <c r="J78" s="87"/>
      <c r="K78" s="146"/>
      <c r="L78" s="146"/>
      <c r="M78" s="146"/>
      <c r="N78" s="146"/>
      <c r="O78" s="219"/>
      <c r="P78" s="204">
        <v>1557</v>
      </c>
      <c r="Q78" s="208"/>
      <c r="R78" s="208"/>
    </row>
    <row r="79" spans="1:18" x14ac:dyDescent="0.25">
      <c r="A79" s="78" t="s">
        <v>245</v>
      </c>
      <c r="B79" s="132" t="s">
        <v>122</v>
      </c>
      <c r="C79" s="132"/>
      <c r="D79" s="145"/>
      <c r="E79" s="145"/>
      <c r="F79" s="145"/>
      <c r="G79" s="132"/>
      <c r="H79" s="132"/>
      <c r="I79" s="132"/>
      <c r="J79" s="198">
        <v>1560</v>
      </c>
      <c r="K79" s="145"/>
      <c r="L79" s="145"/>
      <c r="M79" s="231">
        <v>1555</v>
      </c>
      <c r="N79" s="78">
        <v>1554</v>
      </c>
      <c r="O79" s="161"/>
      <c r="P79" s="206"/>
      <c r="Q79" s="206"/>
      <c r="R79" s="206"/>
    </row>
    <row r="80" spans="1:18" x14ac:dyDescent="0.25">
      <c r="A80" s="78" t="s">
        <v>246</v>
      </c>
      <c r="B80" s="77" t="s">
        <v>64</v>
      </c>
      <c r="C80" s="77"/>
      <c r="D80" s="78"/>
      <c r="E80" s="78"/>
      <c r="F80" s="78"/>
      <c r="G80" s="77"/>
      <c r="H80" s="77"/>
      <c r="I80" s="77"/>
      <c r="J80" s="77"/>
      <c r="K80" s="78"/>
      <c r="L80" s="78"/>
      <c r="M80" s="78"/>
      <c r="N80" s="78"/>
      <c r="O80" s="161"/>
      <c r="P80" s="204">
        <v>1531</v>
      </c>
      <c r="Q80" s="204">
        <v>1707</v>
      </c>
      <c r="R80" s="208"/>
    </row>
    <row r="81" spans="1:18" x14ac:dyDescent="0.25">
      <c r="A81" s="78" t="s">
        <v>247</v>
      </c>
      <c r="B81" s="77" t="s">
        <v>191</v>
      </c>
      <c r="C81" s="77"/>
      <c r="D81" s="78"/>
      <c r="E81" s="78"/>
      <c r="F81" s="78"/>
      <c r="G81" s="77"/>
      <c r="H81" s="87">
        <v>1492</v>
      </c>
      <c r="I81" s="77"/>
      <c r="J81" s="77"/>
      <c r="K81" s="78"/>
      <c r="L81" s="78"/>
      <c r="M81" s="78"/>
      <c r="N81" s="78"/>
      <c r="O81" s="161"/>
      <c r="P81" s="204"/>
      <c r="Q81" s="206"/>
      <c r="R81" s="206"/>
    </row>
    <row r="82" spans="1:18" x14ac:dyDescent="0.25">
      <c r="A82" s="78" t="s">
        <v>248</v>
      </c>
      <c r="B82" s="77" t="s">
        <v>202</v>
      </c>
      <c r="C82" s="77"/>
      <c r="D82" s="78"/>
      <c r="E82" s="145"/>
      <c r="F82" s="78"/>
      <c r="G82" s="190">
        <v>1456</v>
      </c>
      <c r="H82" s="77"/>
      <c r="I82" s="77"/>
      <c r="J82" s="77"/>
      <c r="K82" s="77"/>
      <c r="L82" s="77"/>
      <c r="M82" s="77"/>
      <c r="N82" s="77"/>
      <c r="P82" s="204"/>
      <c r="Q82" s="206"/>
      <c r="R82" s="206"/>
    </row>
    <row r="83" spans="1:18" x14ac:dyDescent="0.25">
      <c r="A83" s="78" t="s">
        <v>253</v>
      </c>
      <c r="B83" s="132" t="s">
        <v>133</v>
      </c>
      <c r="C83" s="132"/>
      <c r="D83" s="145"/>
      <c r="E83" s="145"/>
      <c r="F83" s="145"/>
      <c r="G83" s="132"/>
      <c r="H83" s="132"/>
      <c r="I83" s="132"/>
      <c r="J83" s="132"/>
      <c r="K83" s="145">
        <v>1453</v>
      </c>
      <c r="L83" s="145">
        <v>1453</v>
      </c>
      <c r="M83" s="197">
        <v>1684</v>
      </c>
      <c r="N83" s="190" t="s">
        <v>16</v>
      </c>
      <c r="O83" s="222"/>
      <c r="P83" s="208"/>
      <c r="Q83" s="208"/>
      <c r="R83" s="208"/>
    </row>
    <row r="84" spans="1:18" x14ac:dyDescent="0.25">
      <c r="A84" s="78" t="s">
        <v>255</v>
      </c>
      <c r="B84" s="77" t="s">
        <v>203</v>
      </c>
      <c r="C84" s="77"/>
      <c r="D84" s="231">
        <v>1436</v>
      </c>
      <c r="E84" s="78"/>
      <c r="F84" s="78"/>
      <c r="G84" s="190" t="s">
        <v>148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316</v>
      </c>
      <c r="B85" s="87" t="s">
        <v>52</v>
      </c>
      <c r="C85" s="87"/>
      <c r="D85" s="146"/>
      <c r="E85" s="146"/>
      <c r="F85" s="146"/>
      <c r="G85" s="87"/>
      <c r="H85" s="87">
        <v>1420</v>
      </c>
      <c r="I85" s="87">
        <v>1568</v>
      </c>
      <c r="J85" s="87">
        <v>1581</v>
      </c>
      <c r="K85" s="146"/>
      <c r="L85" s="200">
        <v>1631</v>
      </c>
      <c r="M85" s="146"/>
      <c r="N85" s="146"/>
      <c r="O85" s="219"/>
      <c r="P85" s="204" t="s">
        <v>16</v>
      </c>
      <c r="Q85" s="204" t="s">
        <v>16</v>
      </c>
      <c r="R85" s="204" t="s">
        <v>16</v>
      </c>
    </row>
    <row r="86" spans="1:18" x14ac:dyDescent="0.25">
      <c r="A86" s="78" t="s">
        <v>317</v>
      </c>
      <c r="B86" s="77" t="s">
        <v>103</v>
      </c>
      <c r="C86" s="77"/>
      <c r="D86" s="78">
        <v>1410</v>
      </c>
      <c r="E86" s="78"/>
      <c r="F86" s="78"/>
      <c r="G86" s="77"/>
      <c r="H86" s="197">
        <v>1542</v>
      </c>
      <c r="I86" s="77"/>
      <c r="J86" s="77"/>
      <c r="K86" s="78"/>
      <c r="L86" s="78"/>
      <c r="M86" s="78"/>
      <c r="N86" s="78"/>
      <c r="O86" s="161"/>
      <c r="P86" s="204" t="s">
        <v>16</v>
      </c>
      <c r="Q86" s="206"/>
      <c r="R86" s="206"/>
    </row>
    <row r="87" spans="1:18" x14ac:dyDescent="0.25">
      <c r="A87" s="78" t="s">
        <v>318</v>
      </c>
      <c r="B87" s="77" t="s">
        <v>252</v>
      </c>
      <c r="C87" s="77"/>
      <c r="D87" s="78">
        <v>1347</v>
      </c>
      <c r="E87" s="78"/>
      <c r="F87" s="78"/>
      <c r="G87" s="77"/>
      <c r="H87" s="77"/>
      <c r="I87" s="77"/>
      <c r="J87" s="77"/>
      <c r="K87" s="78"/>
      <c r="L87" s="78"/>
      <c r="M87" s="78"/>
      <c r="N87" s="78"/>
      <c r="O87" s="161"/>
      <c r="P87" s="204"/>
      <c r="Q87" s="206"/>
      <c r="R87" s="206"/>
    </row>
    <row r="88" spans="1:18" x14ac:dyDescent="0.25">
      <c r="A88" s="78" t="s">
        <v>319</v>
      </c>
      <c r="B88" s="77" t="s">
        <v>241</v>
      </c>
      <c r="C88" s="77"/>
      <c r="D88" s="78">
        <v>1172</v>
      </c>
      <c r="E88" s="147"/>
      <c r="F88" s="147"/>
      <c r="G88" s="81"/>
      <c r="H88" s="81"/>
      <c r="I88" s="81"/>
      <c r="J88" s="77"/>
      <c r="K88" s="78"/>
      <c r="L88" s="78"/>
      <c r="M88" s="147"/>
      <c r="N88" s="147"/>
      <c r="O88" s="223"/>
      <c r="P88" s="205"/>
      <c r="Q88" s="205"/>
      <c r="R88" s="205"/>
    </row>
    <row r="89" spans="1:18" x14ac:dyDescent="0.25">
      <c r="A89" s="78" t="s">
        <v>320</v>
      </c>
      <c r="B89" s="77" t="s">
        <v>197</v>
      </c>
      <c r="C89" s="77"/>
      <c r="D89" s="78">
        <v>1135</v>
      </c>
      <c r="E89" s="78">
        <v>1181</v>
      </c>
      <c r="F89" s="231">
        <v>1310</v>
      </c>
      <c r="G89" s="77"/>
      <c r="H89" s="190">
        <v>1100</v>
      </c>
      <c r="I89" s="77"/>
      <c r="J89" s="77"/>
      <c r="K89" s="78"/>
      <c r="L89" s="78"/>
      <c r="M89" s="134"/>
      <c r="N89" s="78"/>
      <c r="O89" s="161"/>
      <c r="P89" s="206"/>
      <c r="Q89" s="204"/>
      <c r="R89" s="206"/>
    </row>
    <row r="90" spans="1:18" x14ac:dyDescent="0.25">
      <c r="A90" s="78" t="s">
        <v>321</v>
      </c>
      <c r="B90" s="77" t="s">
        <v>57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4" t="s">
        <v>16</v>
      </c>
      <c r="Q90" s="204" t="s">
        <v>16</v>
      </c>
      <c r="R90" s="206"/>
    </row>
    <row r="91" spans="1:18" x14ac:dyDescent="0.25">
      <c r="A91" s="78" t="s">
        <v>322</v>
      </c>
      <c r="B91" s="77" t="s">
        <v>50</v>
      </c>
      <c r="C91" s="77"/>
      <c r="D91" s="78"/>
      <c r="E91" s="78"/>
      <c r="F91" s="78"/>
      <c r="G91" s="77"/>
      <c r="H91" s="77"/>
      <c r="I91" s="77"/>
      <c r="J91" s="77"/>
      <c r="K91" s="78"/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323</v>
      </c>
      <c r="B92" s="77" t="s">
        <v>146</v>
      </c>
      <c r="C92" s="77"/>
      <c r="D92" s="78"/>
      <c r="E92" s="78"/>
      <c r="F92" s="78"/>
      <c r="G92" s="77"/>
      <c r="H92" s="77"/>
      <c r="I92" s="77"/>
      <c r="J92" s="77"/>
      <c r="K92" s="190" t="s">
        <v>16</v>
      </c>
      <c r="L92" s="78"/>
      <c r="M92" s="78"/>
      <c r="N92" s="78"/>
      <c r="O92" s="161"/>
      <c r="P92" s="206"/>
      <c r="Q92" s="206"/>
      <c r="R92" s="204" t="s">
        <v>16</v>
      </c>
    </row>
    <row r="93" spans="1:18" x14ac:dyDescent="0.25">
      <c r="A93" s="78" t="s">
        <v>324</v>
      </c>
      <c r="B93" s="77" t="s">
        <v>166</v>
      </c>
      <c r="C93" s="77"/>
      <c r="D93" s="78"/>
      <c r="E93" s="78"/>
      <c r="F93" s="78"/>
      <c r="G93" s="77"/>
      <c r="H93" s="77"/>
      <c r="I93" s="190" t="s">
        <v>148</v>
      </c>
      <c r="J93" s="77"/>
      <c r="K93" s="77"/>
      <c r="L93" s="77"/>
      <c r="M93" s="77"/>
      <c r="N93" s="77"/>
      <c r="P93" s="207"/>
      <c r="Q93" s="207"/>
      <c r="R93" s="207"/>
    </row>
    <row r="94" spans="1:18" x14ac:dyDescent="0.25">
      <c r="A94" s="78" t="s">
        <v>325</v>
      </c>
      <c r="B94" s="77" t="s">
        <v>192</v>
      </c>
      <c r="C94" s="77"/>
      <c r="D94" s="78"/>
      <c r="E94" s="78"/>
      <c r="F94" s="78"/>
      <c r="G94" s="190" t="s">
        <v>148</v>
      </c>
      <c r="H94" s="190" t="s">
        <v>148</v>
      </c>
      <c r="I94" s="77"/>
      <c r="J94" s="77"/>
      <c r="K94" s="78"/>
      <c r="L94" s="78"/>
      <c r="M94" s="78"/>
      <c r="N94" s="78"/>
      <c r="O94" s="161"/>
      <c r="P94" s="204"/>
      <c r="Q94" s="206"/>
      <c r="R94" s="206"/>
    </row>
    <row r="95" spans="1:18" x14ac:dyDescent="0.25">
      <c r="A95" s="78" t="s">
        <v>326</v>
      </c>
      <c r="B95" s="77" t="s">
        <v>226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328</v>
      </c>
      <c r="B96" s="77" t="s">
        <v>224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372</v>
      </c>
      <c r="B97" s="77" t="s">
        <v>225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375</v>
      </c>
      <c r="B98" s="77" t="s">
        <v>240</v>
      </c>
      <c r="C98" s="77"/>
      <c r="D98" s="190" t="s">
        <v>148</v>
      </c>
      <c r="E98" s="78"/>
      <c r="F98" s="77"/>
      <c r="G98" s="77"/>
      <c r="H98" s="190"/>
      <c r="I98" s="77"/>
      <c r="J98" s="77"/>
      <c r="K98" s="78"/>
      <c r="L98" s="78"/>
      <c r="M98" s="134"/>
      <c r="N98" s="78"/>
      <c r="O98" s="161"/>
      <c r="P98" s="206"/>
      <c r="Q98" s="204"/>
      <c r="R98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92" t="s">
        <v>169</v>
      </c>
      <c r="K4" s="392"/>
      <c r="L4" s="392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2018-03-22T09:27:27Z</dcterms:modified>
</cp:coreProperties>
</file>